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rbaranelli\Desktop\ANAGRAFE\REFERENDUM DEL  12 GIUGNO 2022\Spoglio voti\"/>
    </mc:Choice>
  </mc:AlternateContent>
  <bookViews>
    <workbookView xWindow="0" yWindow="0" windowWidth="23040" windowHeight="9120" activeTab="5"/>
  </bookViews>
  <sheets>
    <sheet name="Affluenza" sheetId="2" r:id="rId1"/>
    <sheet name="QUESITO 1" sheetId="3" r:id="rId2"/>
    <sheet name="QUESITO 2" sheetId="6" r:id="rId3"/>
    <sheet name="QUESITO 3" sheetId="5" r:id="rId4"/>
    <sheet name="QUESITO 4" sheetId="7" r:id="rId5"/>
    <sheet name="QUESITO 5" sheetId="4" r:id="rId6"/>
  </sheets>
  <definedNames>
    <definedName name="_xlnm.Print_Area" localSheetId="0">Affluenza!$A$1:$AM$23</definedName>
    <definedName name="_xlnm.Print_Area" localSheetId="1">'QUESITO 1'!$A$1:$R$27</definedName>
    <definedName name="_xlnm.Print_Area" localSheetId="2">'QUESITO 2'!$A$1:$R$27</definedName>
    <definedName name="_xlnm.Print_Area" localSheetId="3">'QUESITO 3'!$A$1:$R$27</definedName>
    <definedName name="_xlnm.Print_Area" localSheetId="4">'QUESITO 4'!$A$1:$R$27</definedName>
    <definedName name="_xlnm.Print_Area" localSheetId="5">'QUESITO 5'!$A$1:$R$27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5" i="2" l="1"/>
  <c r="AL14" i="2"/>
  <c r="AL13" i="2"/>
  <c r="AE15" i="2"/>
  <c r="AE14" i="2"/>
  <c r="AE13" i="2"/>
  <c r="X15" i="2"/>
  <c r="X14" i="2"/>
  <c r="X13" i="2"/>
  <c r="Q15" i="2"/>
  <c r="Q14" i="2"/>
  <c r="Q13" i="2"/>
  <c r="AH21" i="2"/>
  <c r="AA21" i="2"/>
  <c r="T21" i="2"/>
  <c r="M21" i="2"/>
  <c r="J18" i="2"/>
  <c r="AA19" i="2"/>
  <c r="AI19" i="2"/>
  <c r="AI21" i="2" s="1"/>
  <c r="AH19" i="2"/>
  <c r="AB19" i="2"/>
  <c r="AB21" i="2" s="1"/>
  <c r="U19" i="2"/>
  <c r="U21" i="2" s="1"/>
  <c r="T19" i="2"/>
  <c r="N19" i="2"/>
  <c r="N21" i="2" s="1"/>
  <c r="M19" i="2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Q22" i="7"/>
  <c r="P22" i="7"/>
  <c r="O22" i="7"/>
  <c r="M22" i="7"/>
  <c r="N22" i="7"/>
  <c r="L22" i="7"/>
  <c r="K22" i="7"/>
  <c r="J22" i="7"/>
  <c r="I22" i="7"/>
  <c r="H22" i="7"/>
  <c r="G22" i="7"/>
  <c r="F22" i="7"/>
  <c r="E22" i="7"/>
  <c r="D22" i="7"/>
  <c r="C22" i="7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3" i="6"/>
  <c r="C22" i="6"/>
  <c r="P24" i="5" l="1"/>
  <c r="K24" i="5"/>
  <c r="H24" i="5"/>
  <c r="Q24" i="5"/>
  <c r="M24" i="5"/>
  <c r="J24" i="5"/>
  <c r="I24" i="5"/>
  <c r="F24" i="5"/>
  <c r="E24" i="5"/>
  <c r="O24" i="6"/>
  <c r="M24" i="6"/>
  <c r="I24" i="6"/>
  <c r="L24" i="6"/>
  <c r="H24" i="6"/>
  <c r="D24" i="6"/>
  <c r="C24" i="6"/>
  <c r="G24" i="6"/>
  <c r="G24" i="5"/>
  <c r="L24" i="5"/>
  <c r="N24" i="5"/>
  <c r="P24" i="6"/>
  <c r="AK19" i="2"/>
  <c r="AK21" i="2" s="1"/>
  <c r="AJ19" i="2"/>
  <c r="AJ21" i="2" s="1"/>
  <c r="AL18" i="2"/>
  <c r="AL17" i="2"/>
  <c r="AL16" i="2"/>
  <c r="AL12" i="2"/>
  <c r="AL11" i="2"/>
  <c r="AL10" i="2"/>
  <c r="AL9" i="2"/>
  <c r="AL8" i="2"/>
  <c r="AL7" i="2"/>
  <c r="AL6" i="2"/>
  <c r="AL5" i="2"/>
  <c r="AL4" i="2"/>
  <c r="AD19" i="2"/>
  <c r="AD21" i="2" s="1"/>
  <c r="AC19" i="2"/>
  <c r="AC21" i="2" s="1"/>
  <c r="AE18" i="2"/>
  <c r="AE17" i="2"/>
  <c r="AE16" i="2"/>
  <c r="AE12" i="2"/>
  <c r="AE11" i="2"/>
  <c r="AE10" i="2"/>
  <c r="AE9" i="2"/>
  <c r="AE8" i="2"/>
  <c r="AE7" i="2"/>
  <c r="AE6" i="2"/>
  <c r="AE5" i="2"/>
  <c r="AE4" i="2"/>
  <c r="W19" i="2"/>
  <c r="W21" i="2" s="1"/>
  <c r="V19" i="2"/>
  <c r="V21" i="2" s="1"/>
  <c r="X18" i="2"/>
  <c r="X17" i="2"/>
  <c r="X16" i="2"/>
  <c r="X12" i="2"/>
  <c r="X11" i="2"/>
  <c r="X10" i="2"/>
  <c r="X9" i="2"/>
  <c r="X8" i="2"/>
  <c r="X7" i="2"/>
  <c r="X6" i="2"/>
  <c r="X5" i="2"/>
  <c r="X4" i="2"/>
  <c r="P19" i="2"/>
  <c r="P21" i="2" s="1"/>
  <c r="O19" i="2"/>
  <c r="O21" i="2" s="1"/>
  <c r="Q18" i="2"/>
  <c r="Q17" i="2"/>
  <c r="Q16" i="2"/>
  <c r="Q12" i="2"/>
  <c r="Q11" i="2"/>
  <c r="Q10" i="2"/>
  <c r="Q9" i="2"/>
  <c r="Q8" i="2"/>
  <c r="Q7" i="2"/>
  <c r="Q6" i="2"/>
  <c r="Q5" i="2"/>
  <c r="Q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4" i="2"/>
  <c r="C24" i="5" l="1"/>
  <c r="O24" i="5"/>
  <c r="F24" i="6"/>
  <c r="J24" i="6"/>
  <c r="N24" i="6"/>
  <c r="D24" i="5"/>
  <c r="Q24" i="6"/>
  <c r="K24" i="6"/>
  <c r="E24" i="6"/>
  <c r="AL19" i="2"/>
  <c r="AL21" i="2" s="1"/>
  <c r="AE19" i="2"/>
  <c r="AE21" i="2" s="1"/>
  <c r="X19" i="2"/>
  <c r="X21" i="2" s="1"/>
  <c r="Q19" i="2"/>
  <c r="Q21" i="2" s="1"/>
  <c r="D5" i="2"/>
  <c r="Y5" i="2" s="1"/>
  <c r="D6" i="2"/>
  <c r="AM6" i="2" s="1"/>
  <c r="D7" i="2"/>
  <c r="AM7" i="2" s="1"/>
  <c r="D8" i="2"/>
  <c r="R8" i="2" s="1"/>
  <c r="D9" i="2"/>
  <c r="AM9" i="2" s="1"/>
  <c r="D10" i="2"/>
  <c r="Y10" i="2" s="1"/>
  <c r="D11" i="2"/>
  <c r="Y11" i="2" s="1"/>
  <c r="D12" i="2"/>
  <c r="AM12" i="2" s="1"/>
  <c r="D13" i="2"/>
  <c r="R13" i="2" s="1"/>
  <c r="D14" i="2"/>
  <c r="AM14" i="2" s="1"/>
  <c r="D15" i="2"/>
  <c r="AM15" i="2" s="1"/>
  <c r="D16" i="2"/>
  <c r="R16" i="2" s="1"/>
  <c r="D17" i="2"/>
  <c r="AF17" i="2" s="1"/>
  <c r="D18" i="2"/>
  <c r="D4" i="2"/>
  <c r="AM5" i="2" l="1"/>
  <c r="Y17" i="2"/>
  <c r="AM17" i="2"/>
  <c r="R10" i="2"/>
  <c r="AM10" i="2"/>
  <c r="R17" i="2"/>
  <c r="AF7" i="2"/>
  <c r="AF10" i="2"/>
  <c r="Y14" i="2"/>
  <c r="R18" i="2"/>
  <c r="Y18" i="2"/>
  <c r="AF18" i="2"/>
  <c r="AM18" i="2"/>
  <c r="AM16" i="2"/>
  <c r="AF16" i="2"/>
  <c r="Y16" i="2"/>
  <c r="R15" i="2"/>
  <c r="Y15" i="2"/>
  <c r="AF15" i="2"/>
  <c r="AF14" i="2"/>
  <c r="R14" i="2"/>
  <c r="Y13" i="2"/>
  <c r="AF13" i="2"/>
  <c r="AM13" i="2"/>
  <c r="AF12" i="2"/>
  <c r="Y12" i="2"/>
  <c r="R12" i="2"/>
  <c r="R11" i="2"/>
  <c r="AM11" i="2"/>
  <c r="AF11" i="2"/>
  <c r="AF9" i="2"/>
  <c r="R9" i="2"/>
  <c r="Y9" i="2"/>
  <c r="AM8" i="2"/>
  <c r="AF8" i="2"/>
  <c r="Y8" i="2"/>
  <c r="Y7" i="2"/>
  <c r="R7" i="2"/>
  <c r="AF6" i="2"/>
  <c r="R6" i="2"/>
  <c r="Y6" i="2"/>
  <c r="R5" i="2"/>
  <c r="AF5" i="2"/>
  <c r="AM4" i="2"/>
  <c r="AF4" i="2"/>
  <c r="R4" i="2"/>
  <c r="Y4" i="2"/>
  <c r="Q24" i="7"/>
  <c r="N24" i="7"/>
  <c r="M24" i="7"/>
  <c r="J24" i="7"/>
  <c r="I24" i="7"/>
  <c r="H24" i="7"/>
  <c r="E24" i="7"/>
  <c r="D24" i="7"/>
  <c r="B16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1" i="7"/>
  <c r="B10" i="7"/>
  <c r="Q6" i="7"/>
  <c r="P6" i="7"/>
  <c r="O6" i="7"/>
  <c r="N6" i="7"/>
  <c r="M6" i="7"/>
  <c r="L6" i="7"/>
  <c r="K6" i="7"/>
  <c r="J6" i="7"/>
  <c r="I6" i="7"/>
  <c r="H6" i="7"/>
  <c r="G6" i="7"/>
  <c r="F6" i="7"/>
  <c r="E6" i="7"/>
  <c r="E18" i="7" s="1"/>
  <c r="D6" i="7"/>
  <c r="C6" i="7"/>
  <c r="B5" i="7"/>
  <c r="B4" i="7"/>
  <c r="B16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1" i="6"/>
  <c r="B10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5" i="6"/>
  <c r="B4" i="6"/>
  <c r="B16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1" i="5"/>
  <c r="B10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" i="5"/>
  <c r="B4" i="5"/>
  <c r="P24" i="4"/>
  <c r="O24" i="4"/>
  <c r="L24" i="4"/>
  <c r="K24" i="4"/>
  <c r="J24" i="4"/>
  <c r="G24" i="4"/>
  <c r="F24" i="4"/>
  <c r="C24" i="4"/>
  <c r="B16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1" i="4"/>
  <c r="B10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5" i="4"/>
  <c r="B4" i="4"/>
  <c r="C12" i="3"/>
  <c r="B16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D22" i="3"/>
  <c r="Q22" i="3"/>
  <c r="P22" i="3"/>
  <c r="O22" i="3"/>
  <c r="N22" i="3"/>
  <c r="M22" i="3"/>
  <c r="L22" i="3"/>
  <c r="K22" i="3"/>
  <c r="J22" i="3"/>
  <c r="I22" i="3"/>
  <c r="H22" i="3"/>
  <c r="G22" i="3"/>
  <c r="F22" i="3"/>
  <c r="E23" i="3"/>
  <c r="E22" i="3"/>
  <c r="J18" i="6" l="1"/>
  <c r="J27" i="6" s="1"/>
  <c r="O18" i="7"/>
  <c r="E24" i="3"/>
  <c r="I24" i="3"/>
  <c r="M24" i="3"/>
  <c r="Q24" i="3"/>
  <c r="F24" i="3"/>
  <c r="J24" i="3"/>
  <c r="N24" i="3"/>
  <c r="D24" i="3"/>
  <c r="P18" i="4"/>
  <c r="H18" i="4"/>
  <c r="M18" i="7"/>
  <c r="M27" i="7" s="1"/>
  <c r="F18" i="7"/>
  <c r="K24" i="3"/>
  <c r="D24" i="4"/>
  <c r="N24" i="4"/>
  <c r="L24" i="7"/>
  <c r="P24" i="7"/>
  <c r="G24" i="3"/>
  <c r="O24" i="3"/>
  <c r="H24" i="4"/>
  <c r="F24" i="7"/>
  <c r="H24" i="3"/>
  <c r="L24" i="3"/>
  <c r="P24" i="3"/>
  <c r="E24" i="4"/>
  <c r="I24" i="4"/>
  <c r="M24" i="4"/>
  <c r="Q24" i="4"/>
  <c r="C24" i="7"/>
  <c r="G24" i="7"/>
  <c r="K24" i="7"/>
  <c r="O24" i="7"/>
  <c r="J18" i="5"/>
  <c r="J27" i="5" s="1"/>
  <c r="L18" i="4"/>
  <c r="L27" i="4" s="1"/>
  <c r="L18" i="7"/>
  <c r="N18" i="7"/>
  <c r="N27" i="7" s="1"/>
  <c r="N18" i="5"/>
  <c r="N27" i="5" s="1"/>
  <c r="G18" i="7"/>
  <c r="B6" i="7"/>
  <c r="P18" i="7"/>
  <c r="B12" i="4"/>
  <c r="D18" i="7"/>
  <c r="D27" i="7" s="1"/>
  <c r="F18" i="5"/>
  <c r="F27" i="5" s="1"/>
  <c r="D18" i="4"/>
  <c r="H18" i="7"/>
  <c r="H27" i="7" s="1"/>
  <c r="I18" i="4"/>
  <c r="I27" i="4" s="1"/>
  <c r="G18" i="4"/>
  <c r="K18" i="4"/>
  <c r="O18" i="4"/>
  <c r="O27" i="4" s="1"/>
  <c r="M18" i="4"/>
  <c r="E18" i="4"/>
  <c r="Q18" i="4"/>
  <c r="B6" i="4"/>
  <c r="F18" i="4"/>
  <c r="F27" i="4" s="1"/>
  <c r="J18" i="4"/>
  <c r="N18" i="4"/>
  <c r="C18" i="7"/>
  <c r="C27" i="7" s="1"/>
  <c r="K18" i="7"/>
  <c r="J18" i="7"/>
  <c r="J27" i="7" s="1"/>
  <c r="B12" i="7"/>
  <c r="I18" i="7"/>
  <c r="I27" i="7" s="1"/>
  <c r="Q18" i="7"/>
  <c r="B12" i="5"/>
  <c r="E18" i="5"/>
  <c r="E27" i="5" s="1"/>
  <c r="I18" i="5"/>
  <c r="I27" i="5" s="1"/>
  <c r="M18" i="5"/>
  <c r="M27" i="5" s="1"/>
  <c r="Q18" i="5"/>
  <c r="Q27" i="5" s="1"/>
  <c r="C18" i="5"/>
  <c r="C27" i="5" s="1"/>
  <c r="G18" i="5"/>
  <c r="G27" i="5" s="1"/>
  <c r="K18" i="5"/>
  <c r="O18" i="5"/>
  <c r="O27" i="5" s="1"/>
  <c r="B6" i="5"/>
  <c r="D18" i="5"/>
  <c r="D27" i="5" s="1"/>
  <c r="H18" i="5"/>
  <c r="L18" i="5"/>
  <c r="L27" i="5" s="1"/>
  <c r="P18" i="5"/>
  <c r="P27" i="5" s="1"/>
  <c r="E18" i="6"/>
  <c r="M18" i="6"/>
  <c r="M27" i="6" s="1"/>
  <c r="E27" i="7"/>
  <c r="O18" i="6"/>
  <c r="B6" i="6"/>
  <c r="H18" i="6"/>
  <c r="G18" i="6"/>
  <c r="P18" i="6"/>
  <c r="I18" i="6"/>
  <c r="Q18" i="6"/>
  <c r="D18" i="6"/>
  <c r="F18" i="6"/>
  <c r="N18" i="6"/>
  <c r="K18" i="6"/>
  <c r="L18" i="6"/>
  <c r="B12" i="6"/>
  <c r="C18" i="6"/>
  <c r="B23" i="6"/>
  <c r="B23" i="5"/>
  <c r="B22" i="6"/>
  <c r="J19" i="2"/>
  <c r="B23" i="7"/>
  <c r="B22" i="5"/>
  <c r="B23" i="4"/>
  <c r="P27" i="4"/>
  <c r="B22" i="7"/>
  <c r="C18" i="4"/>
  <c r="B22" i="4"/>
  <c r="C22" i="3"/>
  <c r="C24" i="3" s="1"/>
  <c r="O27" i="7" l="1"/>
  <c r="D27" i="4"/>
  <c r="F27" i="7"/>
  <c r="P27" i="7"/>
  <c r="K27" i="7"/>
  <c r="Q27" i="4"/>
  <c r="H27" i="4"/>
  <c r="G27" i="7"/>
  <c r="E27" i="4"/>
  <c r="L27" i="7"/>
  <c r="M27" i="4"/>
  <c r="B18" i="4"/>
  <c r="R4" i="4" s="1"/>
  <c r="B18" i="7"/>
  <c r="R5" i="7" s="1"/>
  <c r="B18" i="5"/>
  <c r="B18" i="6"/>
  <c r="G27" i="4"/>
  <c r="N27" i="4"/>
  <c r="J27" i="4"/>
  <c r="K27" i="4"/>
  <c r="Q27" i="7"/>
  <c r="H27" i="5"/>
  <c r="K27" i="5"/>
  <c r="E27" i="6"/>
  <c r="G27" i="6"/>
  <c r="K27" i="6"/>
  <c r="C27" i="6"/>
  <c r="I27" i="6"/>
  <c r="O27" i="6"/>
  <c r="D27" i="6"/>
  <c r="H27" i="6"/>
  <c r="B24" i="6"/>
  <c r="L27" i="6"/>
  <c r="Q27" i="6"/>
  <c r="P27" i="6"/>
  <c r="N27" i="6"/>
  <c r="F27" i="6"/>
  <c r="B24" i="5"/>
  <c r="C27" i="4"/>
  <c r="B24" i="7"/>
  <c r="B24" i="4"/>
  <c r="B23" i="3"/>
  <c r="B2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1" i="3"/>
  <c r="B10" i="3"/>
  <c r="Q6" i="3"/>
  <c r="Q18" i="3" s="1"/>
  <c r="P6" i="3"/>
  <c r="O6" i="3"/>
  <c r="N6" i="3"/>
  <c r="M6" i="3"/>
  <c r="M18" i="3" s="1"/>
  <c r="L6" i="3"/>
  <c r="L18" i="3" s="1"/>
  <c r="K6" i="3"/>
  <c r="J6" i="3"/>
  <c r="I6" i="3"/>
  <c r="I18" i="3" s="1"/>
  <c r="H6" i="3"/>
  <c r="G6" i="3"/>
  <c r="F6" i="3"/>
  <c r="F18" i="3" s="1"/>
  <c r="E6" i="3"/>
  <c r="D6" i="3"/>
  <c r="C6" i="3"/>
  <c r="C18" i="3" s="1"/>
  <c r="B5" i="3"/>
  <c r="B4" i="3"/>
  <c r="N18" i="3" l="1"/>
  <c r="N27" i="3" s="1"/>
  <c r="R5" i="4"/>
  <c r="B27" i="4"/>
  <c r="R10" i="7"/>
  <c r="H18" i="3"/>
  <c r="K18" i="3"/>
  <c r="K27" i="3" s="1"/>
  <c r="J18" i="3"/>
  <c r="J27" i="3" s="1"/>
  <c r="G18" i="3"/>
  <c r="G27" i="3" s="1"/>
  <c r="E18" i="3"/>
  <c r="E27" i="3" s="1"/>
  <c r="R10" i="4"/>
  <c r="R11" i="4"/>
  <c r="B27" i="7"/>
  <c r="R4" i="7"/>
  <c r="R11" i="7"/>
  <c r="P18" i="3"/>
  <c r="P27" i="3" s="1"/>
  <c r="B27" i="6"/>
  <c r="R10" i="5"/>
  <c r="R5" i="5"/>
  <c r="R11" i="5"/>
  <c r="R4" i="5"/>
  <c r="R5" i="6"/>
  <c r="R11" i="6"/>
  <c r="R10" i="6"/>
  <c r="R4" i="6"/>
  <c r="O18" i="3"/>
  <c r="O27" i="3" s="1"/>
  <c r="B27" i="5"/>
  <c r="D18" i="3"/>
  <c r="D27" i="3" s="1"/>
  <c r="F27" i="3"/>
  <c r="H27" i="3"/>
  <c r="L27" i="3"/>
  <c r="B24" i="3"/>
  <c r="B6" i="3"/>
  <c r="I27" i="3"/>
  <c r="M27" i="3"/>
  <c r="Q27" i="3"/>
  <c r="B12" i="3"/>
  <c r="C27" i="3"/>
  <c r="B18" i="3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4" i="2"/>
  <c r="I19" i="2"/>
  <c r="H19" i="2"/>
  <c r="H21" i="2" s="1"/>
  <c r="G19" i="2"/>
  <c r="F19" i="2"/>
  <c r="C19" i="2"/>
  <c r="B19" i="2"/>
  <c r="R11" i="3" l="1"/>
  <c r="R10" i="3"/>
  <c r="R5" i="3"/>
  <c r="R4" i="3"/>
  <c r="I21" i="2"/>
  <c r="D19" i="2"/>
  <c r="J23" i="2" s="1"/>
  <c r="J21" i="2" l="1"/>
  <c r="G21" i="2"/>
  <c r="F21" i="2"/>
  <c r="B27" i="3"/>
</calcChain>
</file>

<file path=xl/sharedStrings.xml><?xml version="1.0" encoding="utf-8"?>
<sst xmlns="http://schemas.openxmlformats.org/spreadsheetml/2006/main" count="182" uniqueCount="43">
  <si>
    <t>Totale             Voti Validi</t>
  </si>
  <si>
    <t>Sezioni</t>
  </si>
  <si>
    <t>n.</t>
  </si>
  <si>
    <t>Totale Voti Validi</t>
  </si>
  <si>
    <t>Voti non Validi</t>
  </si>
  <si>
    <t>Totale</t>
  </si>
  <si>
    <t>Schede Bianche</t>
  </si>
  <si>
    <t>Voti nulli e schede nulle</t>
  </si>
  <si>
    <t>Totale voti non validi</t>
  </si>
  <si>
    <t>Totale Generale Voti Espressi</t>
  </si>
  <si>
    <t>Votanti</t>
  </si>
  <si>
    <t>Maschi</t>
  </si>
  <si>
    <t>Femmine</t>
  </si>
  <si>
    <t>Check</t>
  </si>
  <si>
    <t>SEZIONI ELETTORALI</t>
  </si>
  <si>
    <t>M</t>
  </si>
  <si>
    <t>F</t>
  </si>
  <si>
    <t>Tot</t>
  </si>
  <si>
    <t>Tot.</t>
  </si>
  <si>
    <t>Ore 12</t>
  </si>
  <si>
    <t>Ore 19</t>
  </si>
  <si>
    <t>Elettori</t>
  </si>
  <si>
    <t>Totali</t>
  </si>
  <si>
    <t>SI</t>
  </si>
  <si>
    <t>NO</t>
  </si>
  <si>
    <t>Voti Contestati e non Assegnati</t>
  </si>
  <si>
    <t>Totale schede</t>
  </si>
  <si>
    <t>Esito</t>
  </si>
  <si>
    <t>% Sezione</t>
  </si>
  <si>
    <t>Quorum</t>
  </si>
  <si>
    <t>%</t>
  </si>
  <si>
    <t>REFERENDUM ABROGATIVI 12 GIUGNO 2022 QUESITO N.1 “Abrogazione del Testo unico delle disposizioni in materia di incandidabilità e di divieto di ricoprire cariche elettive e di Governo conseguenti a sentenze definitive di condanna per delitti non colposi”</t>
  </si>
  <si>
    <t>REFERENDUM ABROGATIVI 12 GIUGNO 2022 QUESITO N.2 “Limitazione delle misure cautelari: abrogazione dell'ultimo inciso dell'art. 274, comma 1, lettera c), codice di procedura penale, in materia di misure cautelari e, segnatamente, di esigenze cautelari, nel processo penale”</t>
  </si>
  <si>
    <t>REFERENDUM ABROGATIVI 12 GIUGNO 2022 QUESITO N. 3 “Separazione delle funzioni dei magistrati. Abrogazione delle norme in materia di ordinamento giudiziario che consentono il passaggio dalle funzioni giudicanti a quelle requirenti e viceversa nella carriera dei magistrati”</t>
  </si>
  <si>
    <t>REFERENDUM ABROGATIVI 12 GIUGNO 2022 QUESITO N. 4 “Partecipazione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parte”</t>
  </si>
  <si>
    <t>REFERENDUM ABROGATIVI 12 GIUGNO 2022 QUESITO N. 5 “Abrogazione di norme in materia di elezioni dei componenti togati del Consiglio superiore della magistratura”</t>
  </si>
  <si>
    <t>Votanti 12/06/2022</t>
  </si>
  <si>
    <t>Definitivi 12/06/2022 Referendum 1</t>
  </si>
  <si>
    <t>Definitivi 12/06/2022 Referendum 2</t>
  </si>
  <si>
    <t>Definitivi 12/06/2022 Referendum 3</t>
  </si>
  <si>
    <t>Definitivi 12/06/2022 Referendum 4</t>
  </si>
  <si>
    <t>Definitivi 12/06/2022 Referendum 5</t>
  </si>
  <si>
    <t>Ore 23,00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</si>
</sst>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_ ;[Red]\-0.00\ "/>
    <numFmt numFmtId="165" formatCode="_-* #,##0_-;\-* #,##0_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1"/>
      <scheme val="minor"/>
    </font>
    <font>
      <b/>
      <sz val="12"/>
      <name val="Calibri"/>
      <family val="1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u/>
      <sz val="18"/>
      <color theme="1"/>
      <name val="Bookman Old Style"/>
      <family val="1"/>
    </font>
    <font>
      <i/>
      <u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ECC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5" borderId="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Border="1"/>
    <xf numFmtId="10" fontId="4" fillId="0" borderId="0" xfId="0" applyNumberFormat="1" applyFont="1" applyBorder="1" applyAlignment="1"/>
    <xf numFmtId="10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18" borderId="2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 wrapText="1"/>
    </xf>
    <xf numFmtId="10" fontId="3" fillId="0" borderId="5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5" fontId="3" fillId="0" borderId="0" xfId="0" applyNumberFormat="1" applyFont="1"/>
    <xf numFmtId="165" fontId="4" fillId="0" borderId="5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65" fontId="4" fillId="9" borderId="6" xfId="1" applyNumberFormat="1" applyFont="1" applyFill="1" applyBorder="1" applyAlignment="1">
      <alignment horizontal="center" vertical="center"/>
    </xf>
    <xf numFmtId="165" fontId="4" fillId="10" borderId="6" xfId="1" applyNumberFormat="1" applyFont="1" applyFill="1" applyBorder="1" applyAlignment="1">
      <alignment horizontal="center" vertical="center"/>
    </xf>
    <xf numFmtId="165" fontId="4" fillId="16" borderId="6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166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/>
    </xf>
    <xf numFmtId="166" fontId="0" fillId="0" borderId="0" xfId="2" applyNumberFormat="1" applyFont="1"/>
    <xf numFmtId="166" fontId="1" fillId="0" borderId="0" xfId="2" applyNumberFormat="1" applyFont="1"/>
    <xf numFmtId="10" fontId="0" fillId="0" borderId="0" xfId="2" applyNumberFormat="1" applyFont="1"/>
    <xf numFmtId="10" fontId="1" fillId="0" borderId="0" xfId="2" applyNumberFormat="1" applyFont="1"/>
    <xf numFmtId="166" fontId="0" fillId="0" borderId="2" xfId="2" applyNumberFormat="1" applyFont="1" applyBorder="1" applyAlignment="1">
      <alignment horizontal="center" vertical="center"/>
    </xf>
    <xf numFmtId="10" fontId="1" fillId="0" borderId="2" xfId="2" applyNumberFormat="1" applyFont="1" applyBorder="1" applyAlignment="1">
      <alignment horizontal="center" vertical="center"/>
    </xf>
    <xf numFmtId="166" fontId="1" fillId="0" borderId="2" xfId="2" applyNumberFormat="1" applyFont="1" applyBorder="1" applyAlignment="1">
      <alignment horizontal="center" vertical="center"/>
    </xf>
    <xf numFmtId="10" fontId="0" fillId="2" borderId="2" xfId="2" applyNumberFormat="1" applyFont="1" applyFill="1" applyBorder="1" applyAlignment="1">
      <alignment horizontal="center" vertical="center"/>
    </xf>
    <xf numFmtId="166" fontId="0" fillId="2" borderId="2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/>
    </xf>
    <xf numFmtId="0" fontId="9" fillId="19" borderId="10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3" fillId="20" borderId="5" xfId="0" applyNumberFormat="1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165" fontId="4" fillId="7" borderId="5" xfId="1" applyNumberFormat="1" applyFont="1" applyFill="1" applyBorder="1" applyAlignment="1">
      <alignment horizontal="center" vertical="center"/>
    </xf>
    <xf numFmtId="10" fontId="3" fillId="7" borderId="5" xfId="0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7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B8B25"/>
      <color rgb="FFFC8578"/>
      <color rgb="FFEEC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95"/>
  <sheetViews>
    <sheetView zoomScale="80" zoomScaleNormal="80" workbookViewId="0">
      <pane xSplit="1" topLeftCell="B1" activePane="topRight" state="frozen"/>
      <selection pane="topRight" activeCell="L9" sqref="L9"/>
    </sheetView>
  </sheetViews>
  <sheetFormatPr defaultColWidth="9.109375" defaultRowHeight="15.6" x14ac:dyDescent="0.3"/>
  <cols>
    <col min="1" max="1" width="15.88671875" style="5" customWidth="1"/>
    <col min="2" max="3" width="9.6640625" style="5" customWidth="1"/>
    <col min="4" max="4" width="13" style="5" bestFit="1" customWidth="1"/>
    <col min="5" max="5" width="3.6640625" style="9" customWidth="1"/>
    <col min="6" max="6" width="11.109375" style="5" customWidth="1"/>
    <col min="7" max="7" width="10.6640625" style="5" customWidth="1"/>
    <col min="8" max="10" width="11.5546875" style="5" bestFit="1" customWidth="1"/>
    <col min="11" max="13" width="12.109375" style="9" customWidth="1"/>
    <col min="14" max="14" width="12.109375" style="5" customWidth="1"/>
    <col min="15" max="17" width="11.5546875" style="5" bestFit="1" customWidth="1"/>
    <col min="18" max="20" width="10.6640625" style="5" customWidth="1"/>
    <col min="21" max="21" width="9.109375" style="5"/>
    <col min="22" max="22" width="11" style="5" customWidth="1"/>
    <col min="23" max="24" width="10.33203125" style="5" customWidth="1"/>
    <col min="25" max="25" width="10.44140625" style="5" customWidth="1"/>
    <col min="26" max="27" width="10.44140625" style="9" customWidth="1"/>
    <col min="28" max="28" width="9.109375" style="5"/>
    <col min="29" max="30" width="10.88671875" style="5" customWidth="1"/>
    <col min="31" max="31" width="11.21875" style="5" customWidth="1"/>
    <col min="32" max="32" width="11.33203125" style="5" customWidth="1"/>
    <col min="33" max="34" width="11.33203125" style="9" customWidth="1"/>
    <col min="35" max="35" width="9.109375" style="5"/>
    <col min="36" max="38" width="11.5546875" style="5" bestFit="1" customWidth="1"/>
    <col min="39" max="39" width="14" style="5" customWidth="1"/>
    <col min="40" max="16384" width="9.109375" style="5"/>
  </cols>
  <sheetData>
    <row r="1" spans="1:39" ht="66.599999999999994" customHeight="1" thickTop="1" thickBot="1" x14ac:dyDescent="0.35">
      <c r="A1" s="72" t="s">
        <v>14</v>
      </c>
      <c r="B1" s="74" t="s">
        <v>21</v>
      </c>
      <c r="C1" s="74"/>
      <c r="D1" s="74"/>
      <c r="E1" s="4"/>
      <c r="F1" s="101" t="s">
        <v>36</v>
      </c>
      <c r="G1" s="102"/>
      <c r="H1" s="70" t="s">
        <v>37</v>
      </c>
      <c r="I1" s="70"/>
      <c r="J1" s="70"/>
      <c r="K1" s="70"/>
      <c r="L1" s="100"/>
      <c r="M1" s="101" t="s">
        <v>36</v>
      </c>
      <c r="N1" s="102"/>
      <c r="O1" s="70" t="s">
        <v>38</v>
      </c>
      <c r="P1" s="70"/>
      <c r="Q1" s="70"/>
      <c r="R1" s="70"/>
      <c r="S1" s="97"/>
      <c r="T1" s="101" t="s">
        <v>36</v>
      </c>
      <c r="U1" s="102"/>
      <c r="V1" s="70" t="s">
        <v>39</v>
      </c>
      <c r="W1" s="70"/>
      <c r="X1" s="70"/>
      <c r="Y1" s="70"/>
      <c r="Z1" s="100"/>
      <c r="AA1" s="101" t="s">
        <v>36</v>
      </c>
      <c r="AB1" s="102"/>
      <c r="AC1" s="70" t="s">
        <v>40</v>
      </c>
      <c r="AD1" s="70"/>
      <c r="AE1" s="70"/>
      <c r="AF1" s="70"/>
      <c r="AG1" s="100"/>
      <c r="AH1" s="101" t="s">
        <v>36</v>
      </c>
      <c r="AI1" s="102"/>
      <c r="AJ1" s="70" t="s">
        <v>41</v>
      </c>
      <c r="AK1" s="70"/>
      <c r="AL1" s="70"/>
      <c r="AM1" s="70"/>
    </row>
    <row r="2" spans="1:39" s="7" customFormat="1" ht="29.25" customHeight="1" thickTop="1" thickBot="1" x14ac:dyDescent="0.35">
      <c r="A2" s="73"/>
      <c r="B2" s="93" t="s">
        <v>11</v>
      </c>
      <c r="C2" s="95" t="s">
        <v>12</v>
      </c>
      <c r="D2" s="91" t="s">
        <v>22</v>
      </c>
      <c r="E2" s="6"/>
      <c r="F2" s="87" t="s">
        <v>19</v>
      </c>
      <c r="G2" s="89" t="s">
        <v>20</v>
      </c>
      <c r="H2" s="71" t="s">
        <v>42</v>
      </c>
      <c r="I2" s="71"/>
      <c r="J2" s="71"/>
      <c r="K2" s="71"/>
      <c r="L2" s="6"/>
      <c r="M2" s="87" t="s">
        <v>19</v>
      </c>
      <c r="N2" s="89" t="s">
        <v>20</v>
      </c>
      <c r="O2" s="71" t="s">
        <v>42</v>
      </c>
      <c r="P2" s="71"/>
      <c r="Q2" s="71"/>
      <c r="R2" s="71"/>
      <c r="S2" s="6"/>
      <c r="T2" s="87" t="s">
        <v>19</v>
      </c>
      <c r="U2" s="89" t="s">
        <v>20</v>
      </c>
      <c r="V2" s="71" t="s">
        <v>42</v>
      </c>
      <c r="W2" s="71"/>
      <c r="X2" s="71"/>
      <c r="Y2" s="71"/>
      <c r="Z2" s="6"/>
      <c r="AA2" s="87" t="s">
        <v>19</v>
      </c>
      <c r="AB2" s="89" t="s">
        <v>20</v>
      </c>
      <c r="AC2" s="71" t="s">
        <v>42</v>
      </c>
      <c r="AD2" s="71"/>
      <c r="AE2" s="71"/>
      <c r="AF2" s="71"/>
      <c r="AG2" s="6"/>
      <c r="AH2" s="87" t="s">
        <v>19</v>
      </c>
      <c r="AI2" s="89" t="s">
        <v>20</v>
      </c>
      <c r="AJ2" s="71" t="s">
        <v>42</v>
      </c>
      <c r="AK2" s="71"/>
      <c r="AL2" s="71"/>
      <c r="AM2" s="71"/>
    </row>
    <row r="3" spans="1:39" s="7" customFormat="1" ht="17.25" customHeight="1" thickTop="1" thickBot="1" x14ac:dyDescent="0.35">
      <c r="A3" s="73"/>
      <c r="B3" s="94"/>
      <c r="C3" s="96"/>
      <c r="D3" s="92"/>
      <c r="E3" s="6"/>
      <c r="F3" s="88"/>
      <c r="G3" s="90"/>
      <c r="H3" s="18" t="s">
        <v>15</v>
      </c>
      <c r="I3" s="19" t="s">
        <v>16</v>
      </c>
      <c r="J3" s="20" t="s">
        <v>17</v>
      </c>
      <c r="K3" s="35" t="s">
        <v>28</v>
      </c>
      <c r="L3" s="6"/>
      <c r="M3" s="88"/>
      <c r="N3" s="90"/>
      <c r="O3" s="18" t="s">
        <v>15</v>
      </c>
      <c r="P3" s="19" t="s">
        <v>16</v>
      </c>
      <c r="Q3" s="20" t="s">
        <v>17</v>
      </c>
      <c r="R3" s="35" t="s">
        <v>28</v>
      </c>
      <c r="S3" s="6"/>
      <c r="T3" s="88"/>
      <c r="U3" s="90"/>
      <c r="V3" s="18" t="s">
        <v>15</v>
      </c>
      <c r="W3" s="19" t="s">
        <v>16</v>
      </c>
      <c r="X3" s="20" t="s">
        <v>17</v>
      </c>
      <c r="Y3" s="35" t="s">
        <v>28</v>
      </c>
      <c r="Z3" s="6"/>
      <c r="AA3" s="88"/>
      <c r="AB3" s="90"/>
      <c r="AC3" s="18" t="s">
        <v>15</v>
      </c>
      <c r="AD3" s="19" t="s">
        <v>16</v>
      </c>
      <c r="AE3" s="20" t="s">
        <v>17</v>
      </c>
      <c r="AF3" s="35" t="s">
        <v>28</v>
      </c>
      <c r="AG3" s="6"/>
      <c r="AH3" s="88"/>
      <c r="AI3" s="90"/>
      <c r="AJ3" s="18" t="s">
        <v>15</v>
      </c>
      <c r="AK3" s="19" t="s">
        <v>16</v>
      </c>
      <c r="AL3" s="20" t="s">
        <v>17</v>
      </c>
      <c r="AM3" s="35" t="s">
        <v>28</v>
      </c>
    </row>
    <row r="4" spans="1:39" ht="22.5" customHeight="1" thickTop="1" thickBot="1" x14ac:dyDescent="0.35">
      <c r="A4" s="44">
        <v>1</v>
      </c>
      <c r="B4" s="39">
        <v>519</v>
      </c>
      <c r="C4" s="39">
        <v>543</v>
      </c>
      <c r="D4" s="39">
        <f>B4+C4</f>
        <v>1062</v>
      </c>
      <c r="E4" s="4"/>
      <c r="F4" s="17">
        <v>58</v>
      </c>
      <c r="G4" s="39">
        <v>103</v>
      </c>
      <c r="H4" s="39">
        <v>67</v>
      </c>
      <c r="I4" s="39">
        <v>68</v>
      </c>
      <c r="J4" s="39">
        <f>H4+I4</f>
        <v>135</v>
      </c>
      <c r="K4" s="36">
        <f>J4/D4</f>
        <v>0.1271186440677966</v>
      </c>
      <c r="L4" s="98"/>
      <c r="M4" s="17">
        <v>58</v>
      </c>
      <c r="N4" s="39">
        <v>103</v>
      </c>
      <c r="O4" s="39">
        <v>67</v>
      </c>
      <c r="P4" s="39">
        <v>69</v>
      </c>
      <c r="Q4" s="39">
        <f>O4+P4</f>
        <v>136</v>
      </c>
      <c r="R4" s="36">
        <f>Q4/D4</f>
        <v>0.128060263653484</v>
      </c>
      <c r="S4" s="98"/>
      <c r="T4" s="17">
        <v>58</v>
      </c>
      <c r="U4" s="39">
        <v>103</v>
      </c>
      <c r="V4" s="39">
        <v>67</v>
      </c>
      <c r="W4" s="39">
        <v>69</v>
      </c>
      <c r="X4" s="39">
        <f>V4+W4</f>
        <v>136</v>
      </c>
      <c r="Y4" s="36">
        <f>X4/D4</f>
        <v>0.128060263653484</v>
      </c>
      <c r="Z4" s="98"/>
      <c r="AA4" s="17">
        <v>58</v>
      </c>
      <c r="AB4" s="39">
        <v>103</v>
      </c>
      <c r="AC4" s="39">
        <v>67</v>
      </c>
      <c r="AD4" s="39">
        <v>69</v>
      </c>
      <c r="AE4" s="39">
        <f>AC4+AD4</f>
        <v>136</v>
      </c>
      <c r="AF4" s="36">
        <f>AE4/D4</f>
        <v>0.128060263653484</v>
      </c>
      <c r="AG4" s="98"/>
      <c r="AH4" s="17">
        <v>58</v>
      </c>
      <c r="AI4" s="39">
        <v>103</v>
      </c>
      <c r="AJ4" s="39">
        <v>67</v>
      </c>
      <c r="AK4" s="39">
        <v>69</v>
      </c>
      <c r="AL4" s="39">
        <f>AJ4+AK4</f>
        <v>136</v>
      </c>
      <c r="AM4" s="36">
        <f>AL4/D4</f>
        <v>0.128060263653484</v>
      </c>
    </row>
    <row r="5" spans="1:39" ht="22.5" customHeight="1" thickTop="1" thickBot="1" x14ac:dyDescent="0.35">
      <c r="A5" s="44">
        <v>2</v>
      </c>
      <c r="B5" s="39">
        <v>527</v>
      </c>
      <c r="C5" s="39">
        <v>510</v>
      </c>
      <c r="D5" s="39">
        <f t="shared" ref="D5:D18" si="0">B5+C5</f>
        <v>1037</v>
      </c>
      <c r="E5" s="4"/>
      <c r="F5" s="17">
        <v>59</v>
      </c>
      <c r="G5" s="39">
        <v>117</v>
      </c>
      <c r="H5" s="39">
        <v>77</v>
      </c>
      <c r="I5" s="39">
        <v>66</v>
      </c>
      <c r="J5" s="39">
        <f t="shared" ref="J5:J18" si="1">H5+I5</f>
        <v>143</v>
      </c>
      <c r="K5" s="36">
        <f>J5/D5</f>
        <v>0.13789778206364514</v>
      </c>
      <c r="L5" s="98"/>
      <c r="M5" s="17">
        <v>59</v>
      </c>
      <c r="N5" s="39">
        <v>117</v>
      </c>
      <c r="O5" s="39">
        <v>77</v>
      </c>
      <c r="P5" s="39">
        <v>66</v>
      </c>
      <c r="Q5" s="39">
        <f t="shared" ref="Q5:Q18" si="2">O5+P5</f>
        <v>143</v>
      </c>
      <c r="R5" s="36">
        <f>Q5/D5</f>
        <v>0.13789778206364514</v>
      </c>
      <c r="S5" s="98"/>
      <c r="T5" s="17">
        <v>59</v>
      </c>
      <c r="U5" s="39">
        <v>117</v>
      </c>
      <c r="V5" s="39">
        <v>77</v>
      </c>
      <c r="W5" s="39">
        <v>66</v>
      </c>
      <c r="X5" s="39">
        <f t="shared" ref="X5:X18" si="3">V5+W5</f>
        <v>143</v>
      </c>
      <c r="Y5" s="36">
        <f>X5/D5</f>
        <v>0.13789778206364514</v>
      </c>
      <c r="Z5" s="98"/>
      <c r="AA5" s="17">
        <v>59</v>
      </c>
      <c r="AB5" s="39">
        <v>117</v>
      </c>
      <c r="AC5" s="39">
        <v>77</v>
      </c>
      <c r="AD5" s="39">
        <v>66</v>
      </c>
      <c r="AE5" s="39">
        <f t="shared" ref="AE5:AE18" si="4">AC5+AD5</f>
        <v>143</v>
      </c>
      <c r="AF5" s="36">
        <f>AE5/D5</f>
        <v>0.13789778206364514</v>
      </c>
      <c r="AG5" s="98"/>
      <c r="AH5" s="17">
        <v>59</v>
      </c>
      <c r="AI5" s="39">
        <v>117</v>
      </c>
      <c r="AJ5" s="39">
        <v>77</v>
      </c>
      <c r="AK5" s="39">
        <v>66</v>
      </c>
      <c r="AL5" s="39">
        <f t="shared" ref="AL5:AL18" si="5">AJ5+AK5</f>
        <v>143</v>
      </c>
      <c r="AM5" s="36">
        <f>AL5/D5</f>
        <v>0.13789778206364514</v>
      </c>
    </row>
    <row r="6" spans="1:39" ht="22.5" customHeight="1" thickTop="1" thickBot="1" x14ac:dyDescent="0.35">
      <c r="A6" s="44">
        <v>3</v>
      </c>
      <c r="B6" s="39">
        <v>435</v>
      </c>
      <c r="C6" s="39">
        <v>443</v>
      </c>
      <c r="D6" s="39">
        <f t="shared" si="0"/>
        <v>878</v>
      </c>
      <c r="E6" s="4"/>
      <c r="F6" s="17">
        <v>55</v>
      </c>
      <c r="G6" s="39">
        <v>92</v>
      </c>
      <c r="H6" s="39">
        <v>65</v>
      </c>
      <c r="I6" s="39">
        <v>63</v>
      </c>
      <c r="J6" s="39">
        <f t="shared" si="1"/>
        <v>128</v>
      </c>
      <c r="K6" s="36">
        <f>J6/D6</f>
        <v>0.14578587699316628</v>
      </c>
      <c r="L6" s="98"/>
      <c r="M6" s="17">
        <v>55</v>
      </c>
      <c r="N6" s="39">
        <v>92</v>
      </c>
      <c r="O6" s="39">
        <v>65</v>
      </c>
      <c r="P6" s="39">
        <v>63</v>
      </c>
      <c r="Q6" s="39">
        <f t="shared" si="2"/>
        <v>128</v>
      </c>
      <c r="R6" s="36">
        <f>Q6/D6</f>
        <v>0.14578587699316628</v>
      </c>
      <c r="S6" s="98"/>
      <c r="T6" s="17">
        <v>55</v>
      </c>
      <c r="U6" s="39">
        <v>92</v>
      </c>
      <c r="V6" s="39">
        <v>65</v>
      </c>
      <c r="W6" s="39">
        <v>63</v>
      </c>
      <c r="X6" s="39">
        <f t="shared" si="3"/>
        <v>128</v>
      </c>
      <c r="Y6" s="36">
        <f>X6/D6</f>
        <v>0.14578587699316628</v>
      </c>
      <c r="Z6" s="98"/>
      <c r="AA6" s="17">
        <v>55</v>
      </c>
      <c r="AB6" s="39">
        <v>92</v>
      </c>
      <c r="AC6" s="39">
        <v>65</v>
      </c>
      <c r="AD6" s="39">
        <v>63</v>
      </c>
      <c r="AE6" s="39">
        <f t="shared" si="4"/>
        <v>128</v>
      </c>
      <c r="AF6" s="36">
        <f>AE6/D6</f>
        <v>0.14578587699316628</v>
      </c>
      <c r="AG6" s="98"/>
      <c r="AH6" s="17">
        <v>55</v>
      </c>
      <c r="AI6" s="39">
        <v>92</v>
      </c>
      <c r="AJ6" s="39">
        <v>65</v>
      </c>
      <c r="AK6" s="39">
        <v>63</v>
      </c>
      <c r="AL6" s="39">
        <f t="shared" si="5"/>
        <v>128</v>
      </c>
      <c r="AM6" s="36">
        <f>AL6/D6</f>
        <v>0.14578587699316628</v>
      </c>
    </row>
    <row r="7" spans="1:39" ht="22.5" customHeight="1" thickTop="1" thickBot="1" x14ac:dyDescent="0.35">
      <c r="A7" s="44">
        <v>4</v>
      </c>
      <c r="B7" s="39">
        <v>384</v>
      </c>
      <c r="C7" s="39">
        <v>421</v>
      </c>
      <c r="D7" s="39">
        <f t="shared" si="0"/>
        <v>805</v>
      </c>
      <c r="E7" s="4"/>
      <c r="F7" s="17">
        <v>32</v>
      </c>
      <c r="G7" s="39">
        <v>54</v>
      </c>
      <c r="H7" s="39">
        <v>38</v>
      </c>
      <c r="I7" s="39">
        <v>44</v>
      </c>
      <c r="J7" s="39">
        <f t="shared" si="1"/>
        <v>82</v>
      </c>
      <c r="K7" s="36">
        <f>J7/D7</f>
        <v>0.10186335403726708</v>
      </c>
      <c r="L7" s="98"/>
      <c r="M7" s="17">
        <v>31</v>
      </c>
      <c r="N7" s="107">
        <v>53</v>
      </c>
      <c r="O7" s="39">
        <v>38</v>
      </c>
      <c r="P7" s="39">
        <v>43</v>
      </c>
      <c r="Q7" s="39">
        <f t="shared" si="2"/>
        <v>81</v>
      </c>
      <c r="R7" s="36">
        <f>Q7/D7</f>
        <v>0.10062111801242236</v>
      </c>
      <c r="S7" s="98"/>
      <c r="T7" s="17">
        <v>32</v>
      </c>
      <c r="U7" s="39">
        <v>54</v>
      </c>
      <c r="V7" s="39">
        <v>38</v>
      </c>
      <c r="W7" s="39">
        <v>44</v>
      </c>
      <c r="X7" s="39">
        <f t="shared" si="3"/>
        <v>82</v>
      </c>
      <c r="Y7" s="36">
        <f>X7/D7</f>
        <v>0.10186335403726708</v>
      </c>
      <c r="Z7" s="98"/>
      <c r="AA7" s="17">
        <v>32</v>
      </c>
      <c r="AB7" s="39">
        <v>54</v>
      </c>
      <c r="AC7" s="39">
        <v>38</v>
      </c>
      <c r="AD7" s="39">
        <v>44</v>
      </c>
      <c r="AE7" s="39">
        <f t="shared" si="4"/>
        <v>82</v>
      </c>
      <c r="AF7" s="36">
        <f>AE7/D7</f>
        <v>0.10186335403726708</v>
      </c>
      <c r="AG7" s="98"/>
      <c r="AH7" s="17">
        <v>32</v>
      </c>
      <c r="AI7" s="39">
        <v>54</v>
      </c>
      <c r="AJ7" s="39">
        <v>38</v>
      </c>
      <c r="AK7" s="39">
        <v>44</v>
      </c>
      <c r="AL7" s="39">
        <f t="shared" si="5"/>
        <v>82</v>
      </c>
      <c r="AM7" s="36">
        <f>AL7/D7</f>
        <v>0.10186335403726708</v>
      </c>
    </row>
    <row r="8" spans="1:39" ht="22.5" customHeight="1" thickTop="1" thickBot="1" x14ac:dyDescent="0.35">
      <c r="A8" s="44">
        <v>5</v>
      </c>
      <c r="B8" s="39">
        <v>443</v>
      </c>
      <c r="C8" s="39">
        <v>469</v>
      </c>
      <c r="D8" s="39">
        <f t="shared" si="0"/>
        <v>912</v>
      </c>
      <c r="E8" s="4"/>
      <c r="F8" s="17">
        <v>56</v>
      </c>
      <c r="G8" s="39">
        <v>91</v>
      </c>
      <c r="H8" s="39">
        <v>73</v>
      </c>
      <c r="I8" s="39">
        <v>50</v>
      </c>
      <c r="J8" s="39">
        <f t="shared" si="1"/>
        <v>123</v>
      </c>
      <c r="K8" s="36">
        <f>J8/D8</f>
        <v>0.13486842105263158</v>
      </c>
      <c r="L8" s="98"/>
      <c r="M8" s="17">
        <v>56</v>
      </c>
      <c r="N8" s="39">
        <v>91</v>
      </c>
      <c r="O8" s="39">
        <v>73</v>
      </c>
      <c r="P8" s="39">
        <v>50</v>
      </c>
      <c r="Q8" s="39">
        <f t="shared" si="2"/>
        <v>123</v>
      </c>
      <c r="R8" s="36">
        <f>Q8/D8</f>
        <v>0.13486842105263158</v>
      </c>
      <c r="S8" s="98"/>
      <c r="T8" s="17">
        <v>56</v>
      </c>
      <c r="U8" s="39">
        <v>91</v>
      </c>
      <c r="V8" s="39">
        <v>73</v>
      </c>
      <c r="W8" s="39">
        <v>51</v>
      </c>
      <c r="X8" s="39">
        <f t="shared" si="3"/>
        <v>124</v>
      </c>
      <c r="Y8" s="36">
        <f>X8/D8</f>
        <v>0.13596491228070176</v>
      </c>
      <c r="Z8" s="98"/>
      <c r="AA8" s="17">
        <v>56</v>
      </c>
      <c r="AB8" s="39">
        <v>91</v>
      </c>
      <c r="AC8" s="39">
        <v>73</v>
      </c>
      <c r="AD8" s="39">
        <v>50</v>
      </c>
      <c r="AE8" s="39">
        <f t="shared" si="4"/>
        <v>123</v>
      </c>
      <c r="AF8" s="36">
        <f>AE8/D8</f>
        <v>0.13486842105263158</v>
      </c>
      <c r="AG8" s="98"/>
      <c r="AH8" s="17">
        <v>56</v>
      </c>
      <c r="AI8" s="39">
        <v>91</v>
      </c>
      <c r="AJ8" s="39">
        <v>73</v>
      </c>
      <c r="AK8" s="39">
        <v>50</v>
      </c>
      <c r="AL8" s="39">
        <f t="shared" si="5"/>
        <v>123</v>
      </c>
      <c r="AM8" s="36">
        <f>AL8/D8</f>
        <v>0.13486842105263158</v>
      </c>
    </row>
    <row r="9" spans="1:39" ht="22.5" customHeight="1" thickTop="1" thickBot="1" x14ac:dyDescent="0.35">
      <c r="A9" s="45">
        <v>6</v>
      </c>
      <c r="B9" s="39">
        <v>369</v>
      </c>
      <c r="C9" s="39">
        <v>392</v>
      </c>
      <c r="D9" s="39">
        <f t="shared" si="0"/>
        <v>761</v>
      </c>
      <c r="E9" s="4"/>
      <c r="F9" s="17">
        <v>26</v>
      </c>
      <c r="G9" s="39">
        <v>53</v>
      </c>
      <c r="H9" s="39">
        <v>36</v>
      </c>
      <c r="I9" s="39">
        <v>36</v>
      </c>
      <c r="J9" s="39">
        <f t="shared" si="1"/>
        <v>72</v>
      </c>
      <c r="K9" s="36">
        <f>J9/D9</f>
        <v>9.4612352168199743E-2</v>
      </c>
      <c r="L9" s="98"/>
      <c r="M9" s="17">
        <v>26</v>
      </c>
      <c r="N9" s="39">
        <v>53</v>
      </c>
      <c r="O9" s="39">
        <v>36</v>
      </c>
      <c r="P9" s="39">
        <v>36</v>
      </c>
      <c r="Q9" s="39">
        <f t="shared" si="2"/>
        <v>72</v>
      </c>
      <c r="R9" s="36">
        <f>Q9/D9</f>
        <v>9.4612352168199743E-2</v>
      </c>
      <c r="S9" s="98"/>
      <c r="T9" s="17">
        <v>26</v>
      </c>
      <c r="U9" s="39">
        <v>53</v>
      </c>
      <c r="V9" s="39">
        <v>36</v>
      </c>
      <c r="W9" s="39">
        <v>36</v>
      </c>
      <c r="X9" s="39">
        <f t="shared" si="3"/>
        <v>72</v>
      </c>
      <c r="Y9" s="36">
        <f>X9/D9</f>
        <v>9.4612352168199743E-2</v>
      </c>
      <c r="Z9" s="98"/>
      <c r="AA9" s="17">
        <v>26</v>
      </c>
      <c r="AB9" s="39">
        <v>53</v>
      </c>
      <c r="AC9" s="39">
        <v>36</v>
      </c>
      <c r="AD9" s="39">
        <v>36</v>
      </c>
      <c r="AE9" s="39">
        <f t="shared" si="4"/>
        <v>72</v>
      </c>
      <c r="AF9" s="36">
        <f>AE9/D9</f>
        <v>9.4612352168199743E-2</v>
      </c>
      <c r="AG9" s="98"/>
      <c r="AH9" s="17">
        <v>26</v>
      </c>
      <c r="AI9" s="39">
        <v>53</v>
      </c>
      <c r="AJ9" s="39">
        <v>36</v>
      </c>
      <c r="AK9" s="39">
        <v>36</v>
      </c>
      <c r="AL9" s="39">
        <f t="shared" si="5"/>
        <v>72</v>
      </c>
      <c r="AM9" s="36">
        <f>AL9/D9</f>
        <v>9.4612352168199743E-2</v>
      </c>
    </row>
    <row r="10" spans="1:39" ht="22.5" customHeight="1" thickTop="1" thickBot="1" x14ac:dyDescent="0.35">
      <c r="A10" s="45">
        <v>7</v>
      </c>
      <c r="B10" s="39">
        <v>438</v>
      </c>
      <c r="C10" s="39">
        <v>513</v>
      </c>
      <c r="D10" s="39">
        <f t="shared" si="0"/>
        <v>951</v>
      </c>
      <c r="E10" s="4"/>
      <c r="F10" s="17">
        <v>44</v>
      </c>
      <c r="G10" s="39">
        <v>92</v>
      </c>
      <c r="H10" s="39">
        <v>54</v>
      </c>
      <c r="I10" s="39">
        <v>58</v>
      </c>
      <c r="J10" s="39">
        <f t="shared" si="1"/>
        <v>112</v>
      </c>
      <c r="K10" s="36">
        <f>J10/D10</f>
        <v>0.11777076761303891</v>
      </c>
      <c r="L10" s="98"/>
      <c r="M10" s="17">
        <v>44</v>
      </c>
      <c r="N10" s="39">
        <v>92</v>
      </c>
      <c r="O10" s="39">
        <v>53</v>
      </c>
      <c r="P10" s="39">
        <v>58</v>
      </c>
      <c r="Q10" s="39">
        <f t="shared" si="2"/>
        <v>111</v>
      </c>
      <c r="R10" s="36">
        <f>Q10/D10</f>
        <v>0.1167192429022082</v>
      </c>
      <c r="S10" s="98"/>
      <c r="T10" s="17">
        <v>44</v>
      </c>
      <c r="U10" s="39">
        <v>92</v>
      </c>
      <c r="V10" s="39">
        <v>53</v>
      </c>
      <c r="W10" s="39">
        <v>58</v>
      </c>
      <c r="X10" s="39">
        <f t="shared" si="3"/>
        <v>111</v>
      </c>
      <c r="Y10" s="36">
        <f>X10/D10</f>
        <v>0.1167192429022082</v>
      </c>
      <c r="Z10" s="98"/>
      <c r="AA10" s="17">
        <v>44</v>
      </c>
      <c r="AB10" s="39">
        <v>92</v>
      </c>
      <c r="AC10" s="39">
        <v>53</v>
      </c>
      <c r="AD10" s="39">
        <v>58</v>
      </c>
      <c r="AE10" s="39">
        <f t="shared" si="4"/>
        <v>111</v>
      </c>
      <c r="AF10" s="36">
        <f>AE10/D10</f>
        <v>0.1167192429022082</v>
      </c>
      <c r="AG10" s="98"/>
      <c r="AH10" s="17">
        <v>44</v>
      </c>
      <c r="AI10" s="39">
        <v>92</v>
      </c>
      <c r="AJ10" s="39">
        <v>53</v>
      </c>
      <c r="AK10" s="39">
        <v>58</v>
      </c>
      <c r="AL10" s="39">
        <f t="shared" si="5"/>
        <v>111</v>
      </c>
      <c r="AM10" s="36">
        <f>AL10/D10</f>
        <v>0.1167192429022082</v>
      </c>
    </row>
    <row r="11" spans="1:39" ht="22.5" customHeight="1" thickTop="1" thickBot="1" x14ac:dyDescent="0.35">
      <c r="A11" s="45">
        <v>8</v>
      </c>
      <c r="B11" s="39">
        <v>529</v>
      </c>
      <c r="C11" s="39">
        <v>544</v>
      </c>
      <c r="D11" s="39">
        <f t="shared" si="0"/>
        <v>1073</v>
      </c>
      <c r="E11" s="4"/>
      <c r="F11" s="17">
        <v>54</v>
      </c>
      <c r="G11" s="39">
        <v>116</v>
      </c>
      <c r="H11" s="39">
        <v>83</v>
      </c>
      <c r="I11" s="39">
        <v>70</v>
      </c>
      <c r="J11" s="39">
        <f t="shared" si="1"/>
        <v>153</v>
      </c>
      <c r="K11" s="36">
        <f>J11/D11</f>
        <v>0.14259086672879775</v>
      </c>
      <c r="L11" s="98"/>
      <c r="M11" s="17">
        <v>54</v>
      </c>
      <c r="N11" s="39">
        <v>116</v>
      </c>
      <c r="O11" s="39">
        <v>83</v>
      </c>
      <c r="P11" s="39">
        <v>70</v>
      </c>
      <c r="Q11" s="39">
        <f t="shared" si="2"/>
        <v>153</v>
      </c>
      <c r="R11" s="36">
        <f>Q11/D11</f>
        <v>0.14259086672879775</v>
      </c>
      <c r="S11" s="98"/>
      <c r="T11" s="17">
        <v>54</v>
      </c>
      <c r="U11" s="39">
        <v>116</v>
      </c>
      <c r="V11" s="39">
        <v>83</v>
      </c>
      <c r="W11" s="39">
        <v>70</v>
      </c>
      <c r="X11" s="39">
        <f t="shared" si="3"/>
        <v>153</v>
      </c>
      <c r="Y11" s="36">
        <f>X11/D11</f>
        <v>0.14259086672879775</v>
      </c>
      <c r="Z11" s="98"/>
      <c r="AA11" s="17">
        <v>54</v>
      </c>
      <c r="AB11" s="39">
        <v>116</v>
      </c>
      <c r="AC11" s="39">
        <v>83</v>
      </c>
      <c r="AD11" s="39">
        <v>70</v>
      </c>
      <c r="AE11" s="39">
        <f t="shared" si="4"/>
        <v>153</v>
      </c>
      <c r="AF11" s="36">
        <f>AE11/D11</f>
        <v>0.14259086672879775</v>
      </c>
      <c r="AG11" s="98"/>
      <c r="AH11" s="17">
        <v>54</v>
      </c>
      <c r="AI11" s="39">
        <v>116</v>
      </c>
      <c r="AJ11" s="39">
        <v>83</v>
      </c>
      <c r="AK11" s="39">
        <v>70</v>
      </c>
      <c r="AL11" s="39">
        <f t="shared" si="5"/>
        <v>153</v>
      </c>
      <c r="AM11" s="36">
        <f>AL11/D11</f>
        <v>0.14259086672879775</v>
      </c>
    </row>
    <row r="12" spans="1:39" ht="22.5" customHeight="1" thickTop="1" thickBot="1" x14ac:dyDescent="0.35">
      <c r="A12" s="45">
        <v>9</v>
      </c>
      <c r="B12" s="39">
        <v>424</v>
      </c>
      <c r="C12" s="39">
        <v>432</v>
      </c>
      <c r="D12" s="39">
        <f t="shared" si="0"/>
        <v>856</v>
      </c>
      <c r="E12" s="4"/>
      <c r="F12" s="17">
        <v>47</v>
      </c>
      <c r="G12" s="39">
        <v>94</v>
      </c>
      <c r="H12" s="39">
        <v>65</v>
      </c>
      <c r="I12" s="39">
        <v>51</v>
      </c>
      <c r="J12" s="39">
        <f t="shared" si="1"/>
        <v>116</v>
      </c>
      <c r="K12" s="36">
        <f>J12/D12</f>
        <v>0.13551401869158877</v>
      </c>
      <c r="L12" s="98"/>
      <c r="M12" s="17">
        <v>47</v>
      </c>
      <c r="N12" s="39">
        <v>94</v>
      </c>
      <c r="O12" s="39">
        <v>65</v>
      </c>
      <c r="P12" s="39">
        <v>51</v>
      </c>
      <c r="Q12" s="39">
        <f t="shared" si="2"/>
        <v>116</v>
      </c>
      <c r="R12" s="36">
        <f>Q12/D12</f>
        <v>0.13551401869158877</v>
      </c>
      <c r="S12" s="98"/>
      <c r="T12" s="17">
        <v>47</v>
      </c>
      <c r="U12" s="39">
        <v>94</v>
      </c>
      <c r="V12" s="39">
        <v>65</v>
      </c>
      <c r="W12" s="39">
        <v>51</v>
      </c>
      <c r="X12" s="39">
        <f t="shared" si="3"/>
        <v>116</v>
      </c>
      <c r="Y12" s="36">
        <f>X12/D12</f>
        <v>0.13551401869158877</v>
      </c>
      <c r="Z12" s="98"/>
      <c r="AA12" s="17">
        <v>47</v>
      </c>
      <c r="AB12" s="39">
        <v>94</v>
      </c>
      <c r="AC12" s="39">
        <v>65</v>
      </c>
      <c r="AD12" s="39">
        <v>51</v>
      </c>
      <c r="AE12" s="39">
        <f t="shared" si="4"/>
        <v>116</v>
      </c>
      <c r="AF12" s="36">
        <f>AE12/D12</f>
        <v>0.13551401869158877</v>
      </c>
      <c r="AG12" s="98"/>
      <c r="AH12" s="17">
        <v>47</v>
      </c>
      <c r="AI12" s="39">
        <v>94</v>
      </c>
      <c r="AJ12" s="39">
        <v>65</v>
      </c>
      <c r="AK12" s="39">
        <v>51</v>
      </c>
      <c r="AL12" s="39">
        <f t="shared" si="5"/>
        <v>116</v>
      </c>
      <c r="AM12" s="36">
        <f>AL12/D12</f>
        <v>0.13551401869158877</v>
      </c>
    </row>
    <row r="13" spans="1:39" ht="22.5" customHeight="1" thickTop="1" thickBot="1" x14ac:dyDescent="0.35">
      <c r="A13" s="46">
        <v>10</v>
      </c>
      <c r="B13" s="39">
        <v>551</v>
      </c>
      <c r="C13" s="39">
        <v>550</v>
      </c>
      <c r="D13" s="39">
        <f t="shared" si="0"/>
        <v>1101</v>
      </c>
      <c r="E13" s="4"/>
      <c r="F13" s="17">
        <v>40</v>
      </c>
      <c r="G13" s="39">
        <v>92</v>
      </c>
      <c r="H13" s="39">
        <v>72</v>
      </c>
      <c r="I13" s="39">
        <v>62</v>
      </c>
      <c r="J13" s="39">
        <f t="shared" si="1"/>
        <v>134</v>
      </c>
      <c r="K13" s="36">
        <f>J13/D13</f>
        <v>0.12170753860127158</v>
      </c>
      <c r="L13" s="98"/>
      <c r="M13" s="17">
        <v>40</v>
      </c>
      <c r="N13" s="39">
        <v>92</v>
      </c>
      <c r="O13" s="39">
        <v>72</v>
      </c>
      <c r="P13" s="39">
        <v>62</v>
      </c>
      <c r="Q13" s="39">
        <f t="shared" si="2"/>
        <v>134</v>
      </c>
      <c r="R13" s="36">
        <f>Q13/D13</f>
        <v>0.12170753860127158</v>
      </c>
      <c r="S13" s="98"/>
      <c r="T13" s="17">
        <v>40</v>
      </c>
      <c r="U13" s="39">
        <v>92</v>
      </c>
      <c r="V13" s="39">
        <v>72</v>
      </c>
      <c r="W13" s="39">
        <v>62</v>
      </c>
      <c r="X13" s="39">
        <f t="shared" si="3"/>
        <v>134</v>
      </c>
      <c r="Y13" s="36">
        <f>X13/D13</f>
        <v>0.12170753860127158</v>
      </c>
      <c r="Z13" s="98"/>
      <c r="AA13" s="17">
        <v>40</v>
      </c>
      <c r="AB13" s="39">
        <v>92</v>
      </c>
      <c r="AC13" s="39">
        <v>72</v>
      </c>
      <c r="AD13" s="39">
        <v>62</v>
      </c>
      <c r="AE13" s="39">
        <f t="shared" si="4"/>
        <v>134</v>
      </c>
      <c r="AF13" s="36">
        <f>AE13/D13</f>
        <v>0.12170753860127158</v>
      </c>
      <c r="AG13" s="98"/>
      <c r="AH13" s="17">
        <v>40</v>
      </c>
      <c r="AI13" s="39">
        <v>92</v>
      </c>
      <c r="AJ13" s="39">
        <v>72</v>
      </c>
      <c r="AK13" s="39">
        <v>62</v>
      </c>
      <c r="AL13" s="39">
        <f t="shared" si="5"/>
        <v>134</v>
      </c>
      <c r="AM13" s="36">
        <f>AL13/D13</f>
        <v>0.12170753860127158</v>
      </c>
    </row>
    <row r="14" spans="1:39" ht="22.5" customHeight="1" thickTop="1" thickBot="1" x14ac:dyDescent="0.35">
      <c r="A14" s="46">
        <v>11</v>
      </c>
      <c r="B14" s="39">
        <v>524</v>
      </c>
      <c r="C14" s="39">
        <v>554</v>
      </c>
      <c r="D14" s="39">
        <f t="shared" si="0"/>
        <v>1078</v>
      </c>
      <c r="E14" s="4"/>
      <c r="F14" s="17">
        <v>41</v>
      </c>
      <c r="G14" s="39">
        <v>89</v>
      </c>
      <c r="H14" s="39">
        <v>60</v>
      </c>
      <c r="I14" s="39">
        <v>53</v>
      </c>
      <c r="J14" s="39">
        <f t="shared" si="1"/>
        <v>113</v>
      </c>
      <c r="K14" s="36">
        <f>J14/D14</f>
        <v>0.10482374768089053</v>
      </c>
      <c r="L14" s="98"/>
      <c r="M14" s="17">
        <v>41</v>
      </c>
      <c r="N14" s="39">
        <v>89</v>
      </c>
      <c r="O14" s="39">
        <v>60</v>
      </c>
      <c r="P14" s="39">
        <v>53</v>
      </c>
      <c r="Q14" s="39">
        <f t="shared" si="2"/>
        <v>113</v>
      </c>
      <c r="R14" s="36">
        <f>Q14/D14</f>
        <v>0.10482374768089053</v>
      </c>
      <c r="S14" s="98"/>
      <c r="T14" s="17">
        <v>41</v>
      </c>
      <c r="U14" s="39">
        <v>89</v>
      </c>
      <c r="V14" s="39">
        <v>60</v>
      </c>
      <c r="W14" s="39">
        <v>53</v>
      </c>
      <c r="X14" s="39">
        <f t="shared" si="3"/>
        <v>113</v>
      </c>
      <c r="Y14" s="36">
        <f>X14/D14</f>
        <v>0.10482374768089053</v>
      </c>
      <c r="Z14" s="98"/>
      <c r="AA14" s="17">
        <v>41</v>
      </c>
      <c r="AB14" s="39">
        <v>89</v>
      </c>
      <c r="AC14" s="39">
        <v>60</v>
      </c>
      <c r="AD14" s="39">
        <v>53</v>
      </c>
      <c r="AE14" s="39">
        <f t="shared" si="4"/>
        <v>113</v>
      </c>
      <c r="AF14" s="36">
        <f>AE14/D14</f>
        <v>0.10482374768089053</v>
      </c>
      <c r="AG14" s="98"/>
      <c r="AH14" s="17">
        <v>41</v>
      </c>
      <c r="AI14" s="39">
        <v>89</v>
      </c>
      <c r="AJ14" s="39">
        <v>60</v>
      </c>
      <c r="AK14" s="39">
        <v>53</v>
      </c>
      <c r="AL14" s="39">
        <f t="shared" si="5"/>
        <v>113</v>
      </c>
      <c r="AM14" s="36">
        <f>AL14/D14</f>
        <v>0.10482374768089053</v>
      </c>
    </row>
    <row r="15" spans="1:39" ht="22.5" customHeight="1" thickTop="1" thickBot="1" x14ac:dyDescent="0.35">
      <c r="A15" s="46">
        <v>12</v>
      </c>
      <c r="B15" s="39">
        <v>530</v>
      </c>
      <c r="C15" s="39">
        <v>512</v>
      </c>
      <c r="D15" s="39">
        <f t="shared" si="0"/>
        <v>1042</v>
      </c>
      <c r="E15" s="4"/>
      <c r="F15" s="17">
        <v>43</v>
      </c>
      <c r="G15" s="39">
        <v>82</v>
      </c>
      <c r="H15" s="39">
        <v>55</v>
      </c>
      <c r="I15" s="39">
        <v>52</v>
      </c>
      <c r="J15" s="39">
        <f t="shared" si="1"/>
        <v>107</v>
      </c>
      <c r="K15" s="36">
        <f>J15/D15</f>
        <v>0.10268714011516315</v>
      </c>
      <c r="L15" s="98"/>
      <c r="M15" s="17">
        <v>43</v>
      </c>
      <c r="N15" s="39">
        <v>82</v>
      </c>
      <c r="O15" s="39">
        <v>55</v>
      </c>
      <c r="P15" s="39">
        <v>52</v>
      </c>
      <c r="Q15" s="39">
        <f t="shared" si="2"/>
        <v>107</v>
      </c>
      <c r="R15" s="36">
        <f>Q15/D15</f>
        <v>0.10268714011516315</v>
      </c>
      <c r="S15" s="98"/>
      <c r="T15" s="17">
        <v>43</v>
      </c>
      <c r="U15" s="39">
        <v>82</v>
      </c>
      <c r="V15" s="39">
        <v>55</v>
      </c>
      <c r="W15" s="39">
        <v>52</v>
      </c>
      <c r="X15" s="39">
        <f t="shared" si="3"/>
        <v>107</v>
      </c>
      <c r="Y15" s="36">
        <f>X15/D15</f>
        <v>0.10268714011516315</v>
      </c>
      <c r="Z15" s="98"/>
      <c r="AA15" s="17">
        <v>43</v>
      </c>
      <c r="AB15" s="39">
        <v>82</v>
      </c>
      <c r="AC15" s="39">
        <v>55</v>
      </c>
      <c r="AD15" s="39">
        <v>52</v>
      </c>
      <c r="AE15" s="39">
        <f t="shared" si="4"/>
        <v>107</v>
      </c>
      <c r="AF15" s="36">
        <f>AE15/D15</f>
        <v>0.10268714011516315</v>
      </c>
      <c r="AG15" s="98"/>
      <c r="AH15" s="17">
        <v>43</v>
      </c>
      <c r="AI15" s="39">
        <v>82</v>
      </c>
      <c r="AJ15" s="39">
        <v>55</v>
      </c>
      <c r="AK15" s="39">
        <v>52</v>
      </c>
      <c r="AL15" s="39">
        <f t="shared" si="5"/>
        <v>107</v>
      </c>
      <c r="AM15" s="36">
        <f>AL15/D15</f>
        <v>0.10268714011516315</v>
      </c>
    </row>
    <row r="16" spans="1:39" ht="22.5" customHeight="1" thickTop="1" thickBot="1" x14ac:dyDescent="0.35">
      <c r="A16" s="46">
        <v>13</v>
      </c>
      <c r="B16" s="39">
        <v>454</v>
      </c>
      <c r="C16" s="39">
        <v>522</v>
      </c>
      <c r="D16" s="39">
        <f t="shared" si="0"/>
        <v>976</v>
      </c>
      <c r="E16" s="4"/>
      <c r="F16" s="17">
        <v>36</v>
      </c>
      <c r="G16" s="39">
        <v>69</v>
      </c>
      <c r="H16" s="39">
        <v>52</v>
      </c>
      <c r="I16" s="39">
        <v>42</v>
      </c>
      <c r="J16" s="39">
        <f t="shared" si="1"/>
        <v>94</v>
      </c>
      <c r="K16" s="36">
        <f>J16/D16</f>
        <v>9.6311475409836061E-2</v>
      </c>
      <c r="L16" s="98"/>
      <c r="M16" s="17">
        <v>36</v>
      </c>
      <c r="N16" s="39">
        <v>68</v>
      </c>
      <c r="O16" s="39">
        <v>52</v>
      </c>
      <c r="P16" s="39">
        <v>41</v>
      </c>
      <c r="Q16" s="39">
        <f t="shared" si="2"/>
        <v>93</v>
      </c>
      <c r="R16" s="36">
        <f>Q16/D16</f>
        <v>9.5286885245901634E-2</v>
      </c>
      <c r="S16" s="98"/>
      <c r="T16" s="17">
        <v>36</v>
      </c>
      <c r="U16" s="39">
        <v>68</v>
      </c>
      <c r="V16" s="39">
        <v>52</v>
      </c>
      <c r="W16" s="39">
        <v>41</v>
      </c>
      <c r="X16" s="39">
        <f t="shared" si="3"/>
        <v>93</v>
      </c>
      <c r="Y16" s="36">
        <f>X16/D16</f>
        <v>9.5286885245901634E-2</v>
      </c>
      <c r="Z16" s="98"/>
      <c r="AA16" s="17">
        <v>36</v>
      </c>
      <c r="AB16" s="39">
        <v>68</v>
      </c>
      <c r="AC16" s="39">
        <v>52</v>
      </c>
      <c r="AD16" s="39">
        <v>41</v>
      </c>
      <c r="AE16" s="39">
        <f t="shared" si="4"/>
        <v>93</v>
      </c>
      <c r="AF16" s="36">
        <f>AE16/D16</f>
        <v>9.5286885245901634E-2</v>
      </c>
      <c r="AG16" s="98"/>
      <c r="AH16" s="17">
        <v>36</v>
      </c>
      <c r="AI16" s="39">
        <v>68</v>
      </c>
      <c r="AJ16" s="39">
        <v>52</v>
      </c>
      <c r="AK16" s="39">
        <v>41</v>
      </c>
      <c r="AL16" s="39">
        <f t="shared" si="5"/>
        <v>93</v>
      </c>
      <c r="AM16" s="36">
        <f>AL16/D16</f>
        <v>9.5286885245901634E-2</v>
      </c>
    </row>
    <row r="17" spans="1:39" ht="22.5" customHeight="1" thickTop="1" thickBot="1" x14ac:dyDescent="0.35">
      <c r="A17" s="46">
        <v>14</v>
      </c>
      <c r="B17" s="39">
        <v>523</v>
      </c>
      <c r="C17" s="39">
        <v>563</v>
      </c>
      <c r="D17" s="39">
        <f t="shared" si="0"/>
        <v>1086</v>
      </c>
      <c r="E17" s="4"/>
      <c r="F17" s="17">
        <v>67</v>
      </c>
      <c r="G17" s="39">
        <v>105</v>
      </c>
      <c r="H17" s="39">
        <v>60</v>
      </c>
      <c r="I17" s="39">
        <v>72</v>
      </c>
      <c r="J17" s="39">
        <f t="shared" si="1"/>
        <v>132</v>
      </c>
      <c r="K17" s="36">
        <f>J17/D17</f>
        <v>0.12154696132596685</v>
      </c>
      <c r="L17" s="98"/>
      <c r="M17" s="17">
        <v>67</v>
      </c>
      <c r="N17" s="39">
        <v>105</v>
      </c>
      <c r="O17" s="39">
        <v>60</v>
      </c>
      <c r="P17" s="39">
        <v>72</v>
      </c>
      <c r="Q17" s="39">
        <f t="shared" si="2"/>
        <v>132</v>
      </c>
      <c r="R17" s="36">
        <f>Q17/D17</f>
        <v>0.12154696132596685</v>
      </c>
      <c r="S17" s="98"/>
      <c r="T17" s="17">
        <v>67</v>
      </c>
      <c r="U17" s="39">
        <v>105</v>
      </c>
      <c r="V17" s="39">
        <v>60</v>
      </c>
      <c r="W17" s="39">
        <v>72</v>
      </c>
      <c r="X17" s="39">
        <f t="shared" si="3"/>
        <v>132</v>
      </c>
      <c r="Y17" s="36">
        <f>X17/D17</f>
        <v>0.12154696132596685</v>
      </c>
      <c r="Z17" s="98"/>
      <c r="AA17" s="17">
        <v>67</v>
      </c>
      <c r="AB17" s="39">
        <v>105</v>
      </c>
      <c r="AC17" s="39">
        <v>60</v>
      </c>
      <c r="AD17" s="39">
        <v>72</v>
      </c>
      <c r="AE17" s="39">
        <f t="shared" si="4"/>
        <v>132</v>
      </c>
      <c r="AF17" s="36">
        <f>AE17/D17</f>
        <v>0.12154696132596685</v>
      </c>
      <c r="AG17" s="98"/>
      <c r="AH17" s="17">
        <v>67</v>
      </c>
      <c r="AI17" s="39">
        <v>105</v>
      </c>
      <c r="AJ17" s="39">
        <v>60</v>
      </c>
      <c r="AK17" s="39">
        <v>72</v>
      </c>
      <c r="AL17" s="39">
        <f t="shared" si="5"/>
        <v>132</v>
      </c>
      <c r="AM17" s="36">
        <f>AL17/D17</f>
        <v>0.12154696132596685</v>
      </c>
    </row>
    <row r="18" spans="1:39" ht="22.5" customHeight="1" thickTop="1" thickBot="1" x14ac:dyDescent="0.35">
      <c r="A18" s="47">
        <v>15</v>
      </c>
      <c r="B18" s="39">
        <v>513</v>
      </c>
      <c r="C18" s="39">
        <v>519</v>
      </c>
      <c r="D18" s="39">
        <f t="shared" si="0"/>
        <v>1032</v>
      </c>
      <c r="E18" s="4"/>
      <c r="F18" s="17">
        <v>62</v>
      </c>
      <c r="G18" s="39">
        <v>94</v>
      </c>
      <c r="H18" s="39">
        <v>65</v>
      </c>
      <c r="I18" s="39">
        <v>61</v>
      </c>
      <c r="J18" s="39">
        <f t="shared" si="1"/>
        <v>126</v>
      </c>
      <c r="K18" s="36">
        <f>J18/D18</f>
        <v>0.12209302325581395</v>
      </c>
      <c r="L18" s="98"/>
      <c r="M18" s="17">
        <v>62</v>
      </c>
      <c r="N18" s="39">
        <v>94</v>
      </c>
      <c r="O18" s="39">
        <v>65</v>
      </c>
      <c r="P18" s="39">
        <v>61</v>
      </c>
      <c r="Q18" s="39">
        <f t="shared" si="2"/>
        <v>126</v>
      </c>
      <c r="R18" s="36">
        <f>Q18/D18</f>
        <v>0.12209302325581395</v>
      </c>
      <c r="S18" s="98"/>
      <c r="T18" s="17">
        <v>62</v>
      </c>
      <c r="U18" s="39">
        <v>94</v>
      </c>
      <c r="V18" s="39">
        <v>65</v>
      </c>
      <c r="W18" s="39">
        <v>61</v>
      </c>
      <c r="X18" s="39">
        <f t="shared" si="3"/>
        <v>126</v>
      </c>
      <c r="Y18" s="36">
        <f>X18/D18</f>
        <v>0.12209302325581395</v>
      </c>
      <c r="Z18" s="98"/>
      <c r="AA18" s="17">
        <v>62</v>
      </c>
      <c r="AB18" s="39">
        <v>94</v>
      </c>
      <c r="AC18" s="39">
        <v>65</v>
      </c>
      <c r="AD18" s="39">
        <v>61</v>
      </c>
      <c r="AE18" s="39">
        <f t="shared" si="4"/>
        <v>126</v>
      </c>
      <c r="AF18" s="36">
        <f>AE18/D18</f>
        <v>0.12209302325581395</v>
      </c>
      <c r="AG18" s="98"/>
      <c r="AH18" s="17">
        <v>62</v>
      </c>
      <c r="AI18" s="39">
        <v>94</v>
      </c>
      <c r="AJ18" s="39">
        <v>65</v>
      </c>
      <c r="AK18" s="39">
        <v>61</v>
      </c>
      <c r="AL18" s="39">
        <f t="shared" si="5"/>
        <v>126</v>
      </c>
      <c r="AM18" s="36">
        <f>AL18/D18</f>
        <v>0.12209302325581395</v>
      </c>
    </row>
    <row r="19" spans="1:39" s="43" customFormat="1" ht="22.5" customHeight="1" thickTop="1" thickBot="1" x14ac:dyDescent="0.35">
      <c r="A19" s="48" t="s">
        <v>18</v>
      </c>
      <c r="B19" s="42">
        <f>SUM(B4:B18)</f>
        <v>7163</v>
      </c>
      <c r="C19" s="42">
        <f>SUM(C4:C18)</f>
        <v>7487</v>
      </c>
      <c r="D19" s="40">
        <f t="shared" ref="D19" si="6">B19+C19</f>
        <v>14650</v>
      </c>
      <c r="E19" s="8"/>
      <c r="F19" s="104">
        <f>SUM(F4:F18)</f>
        <v>720</v>
      </c>
      <c r="G19" s="105">
        <f>SUM(G4:G18)</f>
        <v>1343</v>
      </c>
      <c r="H19" s="51">
        <f t="shared" ref="H19:J19" si="7">SUM(H4:H18)</f>
        <v>922</v>
      </c>
      <c r="I19" s="52">
        <f t="shared" si="7"/>
        <v>848</v>
      </c>
      <c r="J19" s="53">
        <f t="shared" si="7"/>
        <v>1770</v>
      </c>
      <c r="K19" s="8"/>
      <c r="L19" s="8"/>
      <c r="M19" s="104">
        <f>SUM(M4:M18)</f>
        <v>719</v>
      </c>
      <c r="N19" s="105">
        <f>SUM(N4:N18)</f>
        <v>1341</v>
      </c>
      <c r="O19" s="51">
        <f t="shared" ref="O19:Q19" si="8">SUM(O4:O18)</f>
        <v>921</v>
      </c>
      <c r="P19" s="52">
        <f t="shared" si="8"/>
        <v>847</v>
      </c>
      <c r="Q19" s="53">
        <f t="shared" si="8"/>
        <v>1768</v>
      </c>
      <c r="R19" s="54"/>
      <c r="S19" s="54"/>
      <c r="T19" s="104">
        <f>SUM(T4:T18)</f>
        <v>720</v>
      </c>
      <c r="U19" s="105">
        <f>SUM(U4:U18)</f>
        <v>1342</v>
      </c>
      <c r="V19" s="51">
        <f t="shared" ref="V19:X19" si="9">SUM(V4:V18)</f>
        <v>921</v>
      </c>
      <c r="W19" s="52">
        <f t="shared" si="9"/>
        <v>849</v>
      </c>
      <c r="X19" s="53">
        <f t="shared" si="9"/>
        <v>1770</v>
      </c>
      <c r="Y19" s="54"/>
      <c r="Z19" s="54"/>
      <c r="AA19" s="104">
        <f>SUM(AA4:AA18)</f>
        <v>720</v>
      </c>
      <c r="AB19" s="105">
        <f>SUM(AB4:AB18)</f>
        <v>1342</v>
      </c>
      <c r="AC19" s="51">
        <f t="shared" ref="AC19:AE19" si="10">SUM(AC4:AC18)</f>
        <v>921</v>
      </c>
      <c r="AD19" s="52">
        <f t="shared" si="10"/>
        <v>848</v>
      </c>
      <c r="AE19" s="53">
        <f t="shared" si="10"/>
        <v>1769</v>
      </c>
      <c r="AF19" s="54"/>
      <c r="AG19" s="54"/>
      <c r="AH19" s="104">
        <f>SUM(AH4:AH18)</f>
        <v>720</v>
      </c>
      <c r="AI19" s="105">
        <f>SUM(AI4:AI18)</f>
        <v>1342</v>
      </c>
      <c r="AJ19" s="51">
        <f t="shared" ref="AJ19:AL19" si="11">SUM(AJ4:AJ18)</f>
        <v>921</v>
      </c>
      <c r="AK19" s="52">
        <f t="shared" si="11"/>
        <v>848</v>
      </c>
      <c r="AL19" s="53">
        <f t="shared" si="11"/>
        <v>1769</v>
      </c>
      <c r="AM19" s="8"/>
    </row>
    <row r="20" spans="1:39" ht="11.25" customHeight="1" thickTop="1" thickBot="1" x14ac:dyDescent="0.35"/>
    <row r="21" spans="1:39" ht="18.75" customHeight="1" thickTop="1" thickBot="1" x14ac:dyDescent="0.35">
      <c r="B21" s="16"/>
      <c r="C21" s="16"/>
      <c r="D21" s="16"/>
      <c r="E21" s="10"/>
      <c r="F21" s="103">
        <f>F19/(D19)</f>
        <v>4.9146757679180884E-2</v>
      </c>
      <c r="G21" s="106">
        <f>G19/(D19)</f>
        <v>9.1672354948805462E-2</v>
      </c>
      <c r="H21" s="49">
        <f>H19/B19</f>
        <v>0.12871701800921401</v>
      </c>
      <c r="I21" s="49">
        <f>I19/C19</f>
        <v>0.1132629891812475</v>
      </c>
      <c r="J21" s="50">
        <f>J19/D19</f>
        <v>0.12081911262798635</v>
      </c>
      <c r="M21" s="103">
        <f>M19/D19</f>
        <v>4.9078498293515356E-2</v>
      </c>
      <c r="N21" s="106">
        <f>N19/D19</f>
        <v>9.1535836177474406E-2</v>
      </c>
      <c r="O21" s="49">
        <f>O19/B19</f>
        <v>0.1285774116990088</v>
      </c>
      <c r="P21" s="49">
        <f>P19/C19</f>
        <v>0.11312942433551489</v>
      </c>
      <c r="Q21" s="50">
        <f>Q19/D19</f>
        <v>0.12068259385665529</v>
      </c>
      <c r="T21" s="103">
        <f>T19/D19</f>
        <v>4.9146757679180884E-2</v>
      </c>
      <c r="U21" s="106">
        <f>U19/D19</f>
        <v>9.1604095563139934E-2</v>
      </c>
      <c r="V21" s="49">
        <f>V19/B19</f>
        <v>0.1285774116990088</v>
      </c>
      <c r="W21" s="49">
        <f>W19/C19</f>
        <v>0.1133965540269801</v>
      </c>
      <c r="X21" s="50">
        <f>X19/D19</f>
        <v>0.12081911262798635</v>
      </c>
      <c r="AA21" s="103">
        <f>AA19/D19</f>
        <v>4.9146757679180884E-2</v>
      </c>
      <c r="AB21" s="106">
        <f>AB19/D19</f>
        <v>9.1604095563139934E-2</v>
      </c>
      <c r="AC21" s="49">
        <f>AC19/B19</f>
        <v>0.1285774116990088</v>
      </c>
      <c r="AD21" s="49">
        <f>AD19/C19</f>
        <v>0.1132629891812475</v>
      </c>
      <c r="AE21" s="50">
        <f>AE19/D19</f>
        <v>0.12075085324232082</v>
      </c>
      <c r="AH21" s="103">
        <f>AH19/D19</f>
        <v>4.9146757679180884E-2</v>
      </c>
      <c r="AI21" s="106">
        <f>AI19/D19</f>
        <v>9.1604095563139934E-2</v>
      </c>
      <c r="AJ21" s="49">
        <f>AJ19/B19</f>
        <v>0.1285774116990088</v>
      </c>
      <c r="AK21" s="49">
        <f>AK19/C19</f>
        <v>0.1132629891812475</v>
      </c>
      <c r="AL21" s="50">
        <f>AL19/D19</f>
        <v>0.12075085324232082</v>
      </c>
    </row>
    <row r="22" spans="1:39" ht="16.8" thickTop="1" thickBot="1" x14ac:dyDescent="0.35">
      <c r="B22" s="11"/>
      <c r="C22" s="11"/>
      <c r="D22" s="11"/>
      <c r="E22" s="4"/>
      <c r="F22" s="11"/>
      <c r="G22" s="11"/>
      <c r="H22" s="11"/>
      <c r="I22" s="12"/>
      <c r="J22" s="13"/>
    </row>
    <row r="23" spans="1:39" ht="16.8" thickTop="1" thickBot="1" x14ac:dyDescent="0.35">
      <c r="D23" s="41"/>
      <c r="H23" s="77" t="s">
        <v>29</v>
      </c>
      <c r="I23" s="78"/>
      <c r="J23" s="75" t="str">
        <f>IF(J19&gt;(D19/2),"Raggiunto","Non Raggiunto")</f>
        <v>Non Raggiunto</v>
      </c>
      <c r="K23" s="76"/>
      <c r="L23" s="99"/>
      <c r="M23" s="99"/>
    </row>
    <row r="24" spans="1:39" ht="16.2" thickTop="1" x14ac:dyDescent="0.3">
      <c r="F24" s="41"/>
    </row>
    <row r="95" spans="1:13" x14ac:dyDescent="0.3">
      <c r="A95" s="14"/>
      <c r="B95" s="14"/>
      <c r="C95" s="14"/>
      <c r="D95" s="14"/>
      <c r="E95" s="15"/>
      <c r="F95" s="14"/>
      <c r="G95" s="14"/>
      <c r="H95" s="14"/>
      <c r="I95" s="14"/>
      <c r="J95" s="14"/>
      <c r="K95" s="14"/>
      <c r="L95" s="14"/>
      <c r="M95" s="14"/>
    </row>
  </sheetData>
  <mergeCells count="32">
    <mergeCell ref="AA2:AA3"/>
    <mergeCell ref="AB2:AB3"/>
    <mergeCell ref="AH1:AI1"/>
    <mergeCell ref="AH2:AH3"/>
    <mergeCell ref="AI2:AI3"/>
    <mergeCell ref="A1:A3"/>
    <mergeCell ref="H1:K1"/>
    <mergeCell ref="H2:K2"/>
    <mergeCell ref="B1:D1"/>
    <mergeCell ref="J23:K23"/>
    <mergeCell ref="H23:I23"/>
    <mergeCell ref="F2:F3"/>
    <mergeCell ref="G2:G3"/>
    <mergeCell ref="D2:D3"/>
    <mergeCell ref="B2:B3"/>
    <mergeCell ref="C2:C3"/>
    <mergeCell ref="AJ1:AM1"/>
    <mergeCell ref="AJ2:AM2"/>
    <mergeCell ref="F1:G1"/>
    <mergeCell ref="O1:R1"/>
    <mergeCell ref="O2:R2"/>
    <mergeCell ref="V1:Y1"/>
    <mergeCell ref="V2:Y2"/>
    <mergeCell ref="AC1:AF1"/>
    <mergeCell ref="AC2:AF2"/>
    <mergeCell ref="M1:N1"/>
    <mergeCell ref="M2:M3"/>
    <mergeCell ref="N2:N3"/>
    <mergeCell ref="T1:U1"/>
    <mergeCell ref="T2:T3"/>
    <mergeCell ref="U2:U3"/>
    <mergeCell ref="AA1:AB1"/>
  </mergeCells>
  <conditionalFormatting sqref="J23">
    <cfRule type="cellIs" dxfId="6" priority="1" operator="equal">
      <formula>"ok"</formula>
    </cfRule>
    <cfRule type="cellIs" dxfId="5" priority="2" operator="equal">
      <formula>$J$23</formula>
    </cfRule>
  </conditionalFormatting>
  <pageMargins left="0.7" right="0.7" top="0.75" bottom="0.75" header="0.3" footer="0.3"/>
  <pageSetup paperSize="8" scale="84" orientation="landscape" r:id="rId1"/>
  <colBreaks count="1" manualBreakCount="1">
    <brk id="18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8578"/>
    <pageSetUpPr fitToPage="1"/>
  </sheetPr>
  <dimension ref="A1:R27"/>
  <sheetViews>
    <sheetView zoomScale="80" zoomScaleNormal="80" workbookViewId="0">
      <selection activeCell="D5" sqref="D5"/>
    </sheetView>
  </sheetViews>
  <sheetFormatPr defaultRowHeight="14.4" x14ac:dyDescent="0.3"/>
  <cols>
    <col min="1" max="1" width="29.33203125" customWidth="1"/>
    <col min="2" max="2" width="11.5546875" style="1" customWidth="1"/>
    <col min="18" max="18" width="8.88671875" style="2"/>
  </cols>
  <sheetData>
    <row r="1" spans="1:18" s="23" customFormat="1" ht="90.6" customHeight="1" x14ac:dyDescent="0.3">
      <c r="A1" s="79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38"/>
    </row>
    <row r="2" spans="1:18" s="23" customFormat="1" ht="15.75" customHeight="1" x14ac:dyDescent="0.3">
      <c r="B2" s="81" t="s">
        <v>0</v>
      </c>
      <c r="C2" s="83" t="s">
        <v>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38"/>
    </row>
    <row r="3" spans="1:18" s="23" customFormat="1" ht="15.75" customHeight="1" x14ac:dyDescent="0.3">
      <c r="A3" s="24" t="s">
        <v>27</v>
      </c>
      <c r="B3" s="82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57">
        <v>15</v>
      </c>
      <c r="R3" s="24" t="s">
        <v>30</v>
      </c>
    </row>
    <row r="4" spans="1:18" s="23" customFormat="1" ht="15.75" customHeight="1" x14ac:dyDescent="0.3">
      <c r="A4" s="21" t="s">
        <v>23</v>
      </c>
      <c r="B4" s="25">
        <f t="shared" ref="B4:B6" si="0">SUM(C4:Q4)</f>
        <v>1001</v>
      </c>
      <c r="C4" s="21">
        <v>67</v>
      </c>
      <c r="D4" s="21">
        <v>93</v>
      </c>
      <c r="E4" s="21">
        <v>83</v>
      </c>
      <c r="F4" s="21">
        <v>50</v>
      </c>
      <c r="G4" s="21">
        <v>66</v>
      </c>
      <c r="H4" s="21">
        <v>45</v>
      </c>
      <c r="I4" s="21">
        <v>54</v>
      </c>
      <c r="J4" s="21">
        <v>86</v>
      </c>
      <c r="K4" s="21">
        <v>65</v>
      </c>
      <c r="L4" s="21">
        <v>79</v>
      </c>
      <c r="M4" s="21">
        <v>60</v>
      </c>
      <c r="N4" s="21">
        <v>54</v>
      </c>
      <c r="O4" s="21">
        <v>47</v>
      </c>
      <c r="P4" s="21">
        <v>78</v>
      </c>
      <c r="Q4" s="58">
        <v>74</v>
      </c>
      <c r="R4" s="65">
        <f>B4/B18</f>
        <v>0.56553672316384185</v>
      </c>
    </row>
    <row r="5" spans="1:18" s="23" customFormat="1" ht="15.75" customHeight="1" x14ac:dyDescent="0.3">
      <c r="A5" s="21" t="s">
        <v>24</v>
      </c>
      <c r="B5" s="25">
        <f t="shared" si="0"/>
        <v>732</v>
      </c>
      <c r="C5" s="21">
        <v>68</v>
      </c>
      <c r="D5" s="21">
        <v>47</v>
      </c>
      <c r="E5" s="21">
        <v>43</v>
      </c>
      <c r="F5" s="21">
        <v>31</v>
      </c>
      <c r="G5" s="21">
        <v>55</v>
      </c>
      <c r="H5" s="21">
        <v>25</v>
      </c>
      <c r="I5" s="21">
        <v>57</v>
      </c>
      <c r="J5" s="21">
        <v>62</v>
      </c>
      <c r="K5" s="21">
        <v>48</v>
      </c>
      <c r="L5" s="21">
        <v>54</v>
      </c>
      <c r="M5" s="21">
        <v>45</v>
      </c>
      <c r="N5" s="21">
        <v>52</v>
      </c>
      <c r="O5" s="21">
        <v>44</v>
      </c>
      <c r="P5" s="21">
        <v>50</v>
      </c>
      <c r="Q5" s="58">
        <v>51</v>
      </c>
      <c r="R5" s="65">
        <f>B5/B18</f>
        <v>0.41355932203389828</v>
      </c>
    </row>
    <row r="6" spans="1:18" s="23" customFormat="1" ht="15.75" customHeight="1" x14ac:dyDescent="0.3">
      <c r="A6" s="22" t="s">
        <v>3</v>
      </c>
      <c r="B6" s="25">
        <f t="shared" si="0"/>
        <v>1733</v>
      </c>
      <c r="C6" s="33">
        <f t="shared" ref="C6:Q6" si="1">SUM(C4:C5)</f>
        <v>135</v>
      </c>
      <c r="D6" s="33">
        <f t="shared" si="1"/>
        <v>140</v>
      </c>
      <c r="E6" s="33">
        <f t="shared" si="1"/>
        <v>126</v>
      </c>
      <c r="F6" s="33">
        <f t="shared" si="1"/>
        <v>81</v>
      </c>
      <c r="G6" s="33">
        <f t="shared" si="1"/>
        <v>121</v>
      </c>
      <c r="H6" s="33">
        <f t="shared" si="1"/>
        <v>70</v>
      </c>
      <c r="I6" s="33">
        <f t="shared" si="1"/>
        <v>111</v>
      </c>
      <c r="J6" s="33">
        <f t="shared" si="1"/>
        <v>148</v>
      </c>
      <c r="K6" s="33">
        <f t="shared" si="1"/>
        <v>113</v>
      </c>
      <c r="L6" s="33">
        <f t="shared" si="1"/>
        <v>133</v>
      </c>
      <c r="M6" s="33">
        <f t="shared" si="1"/>
        <v>105</v>
      </c>
      <c r="N6" s="33">
        <f t="shared" si="1"/>
        <v>106</v>
      </c>
      <c r="O6" s="33">
        <f t="shared" si="1"/>
        <v>91</v>
      </c>
      <c r="P6" s="33">
        <f t="shared" si="1"/>
        <v>128</v>
      </c>
      <c r="Q6" s="33">
        <f t="shared" si="1"/>
        <v>125</v>
      </c>
      <c r="R6" s="38"/>
    </row>
    <row r="7" spans="1:18" s="23" customFormat="1" ht="15.75" customHeight="1" x14ac:dyDescent="0.3">
      <c r="A7" s="26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8"/>
    </row>
    <row r="8" spans="1:18" s="23" customFormat="1" ht="15.75" customHeight="1" x14ac:dyDescent="0.3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38"/>
    </row>
    <row r="9" spans="1:18" s="23" customFormat="1" ht="15.75" customHeight="1" x14ac:dyDescent="0.3">
      <c r="A9" s="28" t="s">
        <v>4</v>
      </c>
      <c r="B9" s="28" t="s">
        <v>5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38"/>
    </row>
    <row r="10" spans="1:18" s="23" customFormat="1" ht="15.75" customHeight="1" x14ac:dyDescent="0.3">
      <c r="A10" s="21" t="s">
        <v>6</v>
      </c>
      <c r="B10" s="21">
        <f>SUM(C10:Q10)</f>
        <v>16</v>
      </c>
      <c r="C10" s="21">
        <v>0</v>
      </c>
      <c r="D10" s="21">
        <v>1</v>
      </c>
      <c r="E10" s="21">
        <v>1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2</v>
      </c>
      <c r="L10" s="21">
        <v>0</v>
      </c>
      <c r="M10" s="21">
        <v>4</v>
      </c>
      <c r="N10" s="21">
        <v>0</v>
      </c>
      <c r="O10" s="21">
        <v>3</v>
      </c>
      <c r="P10" s="21">
        <v>3</v>
      </c>
      <c r="Q10" s="21">
        <v>1</v>
      </c>
      <c r="R10" s="66">
        <f>B10/B18</f>
        <v>9.0395480225988704E-3</v>
      </c>
    </row>
    <row r="11" spans="1:18" s="23" customFormat="1" ht="15.75" customHeight="1" x14ac:dyDescent="0.3">
      <c r="A11" s="21" t="s">
        <v>7</v>
      </c>
      <c r="B11" s="21">
        <f>SUM(C11:Q11)</f>
        <v>21</v>
      </c>
      <c r="C11" s="21">
        <v>0</v>
      </c>
      <c r="D11" s="21">
        <v>2</v>
      </c>
      <c r="E11" s="21">
        <v>1</v>
      </c>
      <c r="F11" s="21">
        <v>1</v>
      </c>
      <c r="G11" s="21">
        <v>2</v>
      </c>
      <c r="H11" s="21">
        <v>2</v>
      </c>
      <c r="I11" s="21">
        <v>1</v>
      </c>
      <c r="J11" s="21">
        <v>4</v>
      </c>
      <c r="K11" s="21">
        <v>1</v>
      </c>
      <c r="L11" s="21">
        <v>1</v>
      </c>
      <c r="M11" s="21">
        <v>4</v>
      </c>
      <c r="N11" s="21">
        <v>1</v>
      </c>
      <c r="O11" s="21">
        <v>0</v>
      </c>
      <c r="P11" s="21">
        <v>1</v>
      </c>
      <c r="Q11" s="21">
        <v>0</v>
      </c>
      <c r="R11" s="66">
        <f>B11/B18</f>
        <v>1.1864406779661017E-2</v>
      </c>
    </row>
    <row r="12" spans="1:18" s="23" customFormat="1" ht="15.75" customHeight="1" x14ac:dyDescent="0.3">
      <c r="A12" s="22" t="s">
        <v>8</v>
      </c>
      <c r="B12" s="22">
        <f>SUM(B10:B11)</f>
        <v>37</v>
      </c>
      <c r="C12" s="33">
        <f t="shared" ref="C12:Q12" si="2">SUM(C10:C11)</f>
        <v>0</v>
      </c>
      <c r="D12" s="33">
        <f t="shared" si="2"/>
        <v>3</v>
      </c>
      <c r="E12" s="33">
        <f t="shared" si="2"/>
        <v>2</v>
      </c>
      <c r="F12" s="33">
        <f t="shared" si="2"/>
        <v>1</v>
      </c>
      <c r="G12" s="33">
        <f t="shared" si="2"/>
        <v>2</v>
      </c>
      <c r="H12" s="33">
        <f t="shared" si="2"/>
        <v>2</v>
      </c>
      <c r="I12" s="33">
        <f t="shared" si="2"/>
        <v>1</v>
      </c>
      <c r="J12" s="33">
        <f t="shared" si="2"/>
        <v>5</v>
      </c>
      <c r="K12" s="33">
        <f t="shared" si="2"/>
        <v>3</v>
      </c>
      <c r="L12" s="33">
        <f t="shared" si="2"/>
        <v>1</v>
      </c>
      <c r="M12" s="33">
        <f t="shared" si="2"/>
        <v>8</v>
      </c>
      <c r="N12" s="33">
        <f t="shared" si="2"/>
        <v>1</v>
      </c>
      <c r="O12" s="33">
        <f t="shared" si="2"/>
        <v>3</v>
      </c>
      <c r="P12" s="33">
        <f t="shared" si="2"/>
        <v>4</v>
      </c>
      <c r="Q12" s="33">
        <f t="shared" si="2"/>
        <v>1</v>
      </c>
      <c r="R12" s="38"/>
    </row>
    <row r="13" spans="1:18" s="23" customFormat="1" ht="15.75" customHeight="1" x14ac:dyDescent="0.3">
      <c r="R13" s="38"/>
    </row>
    <row r="14" spans="1:18" s="23" customFormat="1" ht="15.75" customHeight="1" x14ac:dyDescent="0.3">
      <c r="C14" s="86" t="s">
        <v>1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38"/>
    </row>
    <row r="15" spans="1:18" s="23" customFormat="1" ht="15.75" customHeight="1" x14ac:dyDescent="0.3">
      <c r="A15" s="29" t="s">
        <v>25</v>
      </c>
      <c r="B15" s="29" t="s">
        <v>5</v>
      </c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29">
        <v>14</v>
      </c>
      <c r="Q15" s="29">
        <v>15</v>
      </c>
      <c r="R15" s="38"/>
    </row>
    <row r="16" spans="1:18" s="23" customFormat="1" ht="15.75" customHeight="1" x14ac:dyDescent="0.3">
      <c r="A16" s="22" t="s">
        <v>26</v>
      </c>
      <c r="B16" s="21">
        <f>SUM(C16:Q16)</f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38"/>
    </row>
    <row r="17" spans="1:18" s="23" customFormat="1" ht="15.75" customHeight="1" x14ac:dyDescent="0.3">
      <c r="R17" s="38"/>
    </row>
    <row r="18" spans="1:18" s="23" customFormat="1" ht="15.75" customHeight="1" x14ac:dyDescent="0.3">
      <c r="A18" s="32" t="s">
        <v>9</v>
      </c>
      <c r="B18" s="32">
        <f>B16+B12+B6</f>
        <v>1770</v>
      </c>
      <c r="C18" s="34">
        <f>C12+C6+C16</f>
        <v>135</v>
      </c>
      <c r="D18" s="34">
        <f t="shared" ref="D18:Q18" si="3">D12+D6+D16</f>
        <v>143</v>
      </c>
      <c r="E18" s="34">
        <f t="shared" si="3"/>
        <v>128</v>
      </c>
      <c r="F18" s="34">
        <f t="shared" si="3"/>
        <v>82</v>
      </c>
      <c r="G18" s="34">
        <f t="shared" si="3"/>
        <v>123</v>
      </c>
      <c r="H18" s="34">
        <f t="shared" si="3"/>
        <v>72</v>
      </c>
      <c r="I18" s="34">
        <f t="shared" si="3"/>
        <v>112</v>
      </c>
      <c r="J18" s="34">
        <f t="shared" si="3"/>
        <v>153</v>
      </c>
      <c r="K18" s="34">
        <f t="shared" si="3"/>
        <v>116</v>
      </c>
      <c r="L18" s="34">
        <f t="shared" si="3"/>
        <v>134</v>
      </c>
      <c r="M18" s="34">
        <f t="shared" si="3"/>
        <v>113</v>
      </c>
      <c r="N18" s="34">
        <f t="shared" si="3"/>
        <v>107</v>
      </c>
      <c r="O18" s="34">
        <f t="shared" si="3"/>
        <v>94</v>
      </c>
      <c r="P18" s="34">
        <f t="shared" si="3"/>
        <v>132</v>
      </c>
      <c r="Q18" s="34">
        <f t="shared" si="3"/>
        <v>126</v>
      </c>
      <c r="R18" s="38"/>
    </row>
    <row r="19" spans="1:18" s="23" customFormat="1" ht="15.7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8"/>
    </row>
    <row r="20" spans="1:18" s="23" customFormat="1" ht="15.75" customHeight="1" x14ac:dyDescent="0.3">
      <c r="C20" s="85" t="s">
        <v>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8"/>
    </row>
    <row r="21" spans="1:18" s="23" customFormat="1" ht="15.75" customHeight="1" x14ac:dyDescent="0.3">
      <c r="A21" s="30" t="s">
        <v>10</v>
      </c>
      <c r="B21" s="31" t="s">
        <v>2</v>
      </c>
      <c r="C21" s="31">
        <v>1</v>
      </c>
      <c r="D21" s="31">
        <v>2</v>
      </c>
      <c r="E21" s="31">
        <v>3</v>
      </c>
      <c r="F21" s="31">
        <v>4</v>
      </c>
      <c r="G21" s="31">
        <v>5</v>
      </c>
      <c r="H21" s="31">
        <v>6</v>
      </c>
      <c r="I21" s="31">
        <v>7</v>
      </c>
      <c r="J21" s="31">
        <v>8</v>
      </c>
      <c r="K21" s="31">
        <v>9</v>
      </c>
      <c r="L21" s="31">
        <v>10</v>
      </c>
      <c r="M21" s="31">
        <v>11</v>
      </c>
      <c r="N21" s="31">
        <v>12</v>
      </c>
      <c r="O21" s="31">
        <v>13</v>
      </c>
      <c r="P21" s="31">
        <v>14</v>
      </c>
      <c r="Q21" s="31">
        <v>15</v>
      </c>
      <c r="R21" s="38"/>
    </row>
    <row r="22" spans="1:18" s="23" customFormat="1" ht="15.75" customHeight="1" x14ac:dyDescent="0.3">
      <c r="A22" s="21" t="s">
        <v>11</v>
      </c>
      <c r="B22" s="21">
        <f t="shared" ref="B22:B23" si="4">SUM(C22:Q22)</f>
        <v>922</v>
      </c>
      <c r="C22" s="21">
        <f>Affluenza!H4</f>
        <v>67</v>
      </c>
      <c r="D22" s="21">
        <f>Affluenza!H5</f>
        <v>77</v>
      </c>
      <c r="E22" s="21">
        <f>Affluenza!H6</f>
        <v>65</v>
      </c>
      <c r="F22" s="21">
        <f>Affluenza!H7</f>
        <v>38</v>
      </c>
      <c r="G22" s="21">
        <f>Affluenza!H8</f>
        <v>73</v>
      </c>
      <c r="H22" s="21">
        <f>Affluenza!H9</f>
        <v>36</v>
      </c>
      <c r="I22" s="21">
        <f>Affluenza!H10</f>
        <v>54</v>
      </c>
      <c r="J22" s="21">
        <f>Affluenza!H11</f>
        <v>83</v>
      </c>
      <c r="K22" s="21">
        <f>Affluenza!H12</f>
        <v>65</v>
      </c>
      <c r="L22" s="21">
        <f>Affluenza!H13</f>
        <v>72</v>
      </c>
      <c r="M22" s="21">
        <f>Affluenza!H14</f>
        <v>60</v>
      </c>
      <c r="N22" s="21">
        <f>Affluenza!H15</f>
        <v>55</v>
      </c>
      <c r="O22" s="21">
        <f>Affluenza!H16</f>
        <v>52</v>
      </c>
      <c r="P22" s="21">
        <f>Affluenza!H17</f>
        <v>60</v>
      </c>
      <c r="Q22" s="21">
        <f>Affluenza!H18</f>
        <v>65</v>
      </c>
      <c r="R22" s="38"/>
    </row>
    <row r="23" spans="1:18" s="23" customFormat="1" ht="15.75" customHeight="1" x14ac:dyDescent="0.3">
      <c r="A23" s="21" t="s">
        <v>12</v>
      </c>
      <c r="B23" s="21">
        <f t="shared" si="4"/>
        <v>848</v>
      </c>
      <c r="C23" s="21">
        <f>Affluenza!I4</f>
        <v>68</v>
      </c>
      <c r="D23" s="21">
        <f>Affluenza!I5</f>
        <v>66</v>
      </c>
      <c r="E23" s="21">
        <f>Affluenza!I6</f>
        <v>63</v>
      </c>
      <c r="F23" s="21">
        <f>Affluenza!I7</f>
        <v>44</v>
      </c>
      <c r="G23" s="21">
        <f>Affluenza!I8</f>
        <v>50</v>
      </c>
      <c r="H23" s="21">
        <f>Affluenza!I9</f>
        <v>36</v>
      </c>
      <c r="I23" s="21">
        <f>Affluenza!I10</f>
        <v>58</v>
      </c>
      <c r="J23" s="21">
        <f>Affluenza!I11</f>
        <v>70</v>
      </c>
      <c r="K23" s="21">
        <f>Affluenza!I12</f>
        <v>51</v>
      </c>
      <c r="L23" s="21">
        <f>Affluenza!I13</f>
        <v>62</v>
      </c>
      <c r="M23" s="21">
        <f>Affluenza!I14</f>
        <v>53</v>
      </c>
      <c r="N23" s="21">
        <f>Affluenza!I15</f>
        <v>52</v>
      </c>
      <c r="O23" s="21">
        <f>Affluenza!I16</f>
        <v>42</v>
      </c>
      <c r="P23" s="21">
        <f>Affluenza!I17</f>
        <v>72</v>
      </c>
      <c r="Q23" s="21">
        <f>Affluenza!I18</f>
        <v>61</v>
      </c>
      <c r="R23" s="38"/>
    </row>
    <row r="24" spans="1:18" s="23" customFormat="1" ht="15.75" customHeight="1" x14ac:dyDescent="0.3">
      <c r="A24" s="21" t="s">
        <v>5</v>
      </c>
      <c r="B24" s="21">
        <f>SUM(C24:Q24)</f>
        <v>1770</v>
      </c>
      <c r="C24" s="21">
        <f>SUM(C22:C23)</f>
        <v>135</v>
      </c>
      <c r="D24" s="21">
        <f t="shared" ref="D24:Q24" si="5">SUM(D22:D23)</f>
        <v>143</v>
      </c>
      <c r="E24" s="21">
        <f t="shared" si="5"/>
        <v>128</v>
      </c>
      <c r="F24" s="21">
        <f t="shared" si="5"/>
        <v>82</v>
      </c>
      <c r="G24" s="21">
        <f t="shared" si="5"/>
        <v>123</v>
      </c>
      <c r="H24" s="21">
        <f t="shared" si="5"/>
        <v>72</v>
      </c>
      <c r="I24" s="21">
        <f t="shared" si="5"/>
        <v>112</v>
      </c>
      <c r="J24" s="21">
        <f t="shared" si="5"/>
        <v>153</v>
      </c>
      <c r="K24" s="21">
        <f t="shared" si="5"/>
        <v>116</v>
      </c>
      <c r="L24" s="21">
        <f t="shared" si="5"/>
        <v>134</v>
      </c>
      <c r="M24" s="21">
        <f t="shared" si="5"/>
        <v>113</v>
      </c>
      <c r="N24" s="21">
        <f t="shared" si="5"/>
        <v>107</v>
      </c>
      <c r="O24" s="21">
        <f t="shared" si="5"/>
        <v>94</v>
      </c>
      <c r="P24" s="21">
        <f t="shared" si="5"/>
        <v>132</v>
      </c>
      <c r="Q24" s="21">
        <f t="shared" si="5"/>
        <v>126</v>
      </c>
      <c r="R24" s="38"/>
    </row>
    <row r="25" spans="1:18" ht="15.75" customHeight="1" x14ac:dyDescent="0.3">
      <c r="A25" s="37"/>
    </row>
    <row r="26" spans="1:18" ht="15.75" customHeight="1" x14ac:dyDescent="0.3"/>
    <row r="27" spans="1:18" s="2" customFormat="1" ht="15.75" customHeight="1" x14ac:dyDescent="0.3">
      <c r="A27" s="2" t="s">
        <v>13</v>
      </c>
      <c r="B27" s="3" t="str">
        <f t="shared" ref="B27:Q27" si="6">IF(B18=B24,"OK","NO")</f>
        <v>OK</v>
      </c>
      <c r="C27" s="3" t="str">
        <f t="shared" si="6"/>
        <v>OK</v>
      </c>
      <c r="D27" s="3" t="str">
        <f t="shared" si="6"/>
        <v>OK</v>
      </c>
      <c r="E27" s="3" t="str">
        <f t="shared" si="6"/>
        <v>OK</v>
      </c>
      <c r="F27" s="3" t="str">
        <f t="shared" si="6"/>
        <v>OK</v>
      </c>
      <c r="G27" s="3" t="str">
        <f t="shared" si="6"/>
        <v>OK</v>
      </c>
      <c r="H27" s="3" t="str">
        <f t="shared" si="6"/>
        <v>OK</v>
      </c>
      <c r="I27" s="3" t="str">
        <f t="shared" si="6"/>
        <v>OK</v>
      </c>
      <c r="J27" s="3" t="str">
        <f t="shared" si="6"/>
        <v>OK</v>
      </c>
      <c r="K27" s="3" t="str">
        <f t="shared" si="6"/>
        <v>OK</v>
      </c>
      <c r="L27" s="3" t="str">
        <f t="shared" si="6"/>
        <v>OK</v>
      </c>
      <c r="M27" s="3" t="str">
        <f t="shared" si="6"/>
        <v>OK</v>
      </c>
      <c r="N27" s="3" t="str">
        <f t="shared" si="6"/>
        <v>OK</v>
      </c>
      <c r="O27" s="3" t="str">
        <f t="shared" si="6"/>
        <v>OK</v>
      </c>
      <c r="P27" s="3" t="str">
        <f t="shared" si="6"/>
        <v>OK</v>
      </c>
      <c r="Q27" s="3" t="str">
        <f t="shared" si="6"/>
        <v>OK</v>
      </c>
    </row>
  </sheetData>
  <mergeCells count="6">
    <mergeCell ref="A1:Q1"/>
    <mergeCell ref="B2:B3"/>
    <mergeCell ref="C2:Q2"/>
    <mergeCell ref="C8:Q8"/>
    <mergeCell ref="C20:Q20"/>
    <mergeCell ref="C14:Q14"/>
  </mergeCells>
  <conditionalFormatting sqref="B27:Q27">
    <cfRule type="containsText" dxfId="4" priority="1" operator="containsText" text="no">
      <formula>NOT(ISERROR(SEARCH("no",B27)))</formula>
    </cfRule>
  </conditionalFormatting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8B25"/>
    <pageSetUpPr fitToPage="1"/>
  </sheetPr>
  <dimension ref="A1:R27"/>
  <sheetViews>
    <sheetView zoomScale="80" zoomScaleNormal="80" workbookViewId="0">
      <selection activeCell="D5" sqref="D5"/>
    </sheetView>
  </sheetViews>
  <sheetFormatPr defaultRowHeight="14.4" x14ac:dyDescent="0.3"/>
  <cols>
    <col min="1" max="1" width="29.33203125" customWidth="1"/>
    <col min="2" max="2" width="11.5546875" style="1" customWidth="1"/>
    <col min="18" max="18" width="8.88671875" style="62"/>
  </cols>
  <sheetData>
    <row r="1" spans="1:18" s="23" customFormat="1" ht="99.6" customHeight="1" x14ac:dyDescent="0.3">
      <c r="A1" s="79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56"/>
    </row>
    <row r="2" spans="1:18" s="23" customFormat="1" ht="15.75" customHeight="1" x14ac:dyDescent="0.3">
      <c r="B2" s="81" t="s">
        <v>0</v>
      </c>
      <c r="C2" s="83" t="s">
        <v>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56"/>
    </row>
    <row r="3" spans="1:18" s="23" customFormat="1" ht="15.75" customHeight="1" x14ac:dyDescent="0.3">
      <c r="A3" s="24" t="s">
        <v>27</v>
      </c>
      <c r="B3" s="82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67" t="s">
        <v>30</v>
      </c>
    </row>
    <row r="4" spans="1:18" s="23" customFormat="1" ht="15.75" customHeight="1" x14ac:dyDescent="0.3">
      <c r="A4" s="21" t="s">
        <v>23</v>
      </c>
      <c r="B4" s="25">
        <f t="shared" ref="B4:B6" si="0">SUM(C4:Q4)</f>
        <v>1013</v>
      </c>
      <c r="C4" s="21">
        <v>65</v>
      </c>
      <c r="D4" s="21">
        <v>90</v>
      </c>
      <c r="E4" s="21">
        <v>74</v>
      </c>
      <c r="F4" s="21">
        <v>48</v>
      </c>
      <c r="G4" s="21">
        <v>73</v>
      </c>
      <c r="H4" s="21">
        <v>44</v>
      </c>
      <c r="I4" s="21">
        <v>54</v>
      </c>
      <c r="J4" s="21">
        <v>80</v>
      </c>
      <c r="K4" s="21">
        <v>67</v>
      </c>
      <c r="L4" s="21">
        <v>82</v>
      </c>
      <c r="M4" s="21">
        <v>65</v>
      </c>
      <c r="N4" s="21">
        <v>54</v>
      </c>
      <c r="O4" s="21">
        <v>63</v>
      </c>
      <c r="P4" s="21">
        <v>78</v>
      </c>
      <c r="Q4" s="21">
        <v>76</v>
      </c>
      <c r="R4" s="59">
        <f>B4/B18</f>
        <v>0.57296380090497734</v>
      </c>
    </row>
    <row r="5" spans="1:18" s="23" customFormat="1" ht="15.75" customHeight="1" x14ac:dyDescent="0.3">
      <c r="A5" s="21" t="s">
        <v>24</v>
      </c>
      <c r="B5" s="25">
        <f t="shared" si="0"/>
        <v>710</v>
      </c>
      <c r="C5" s="21">
        <v>69</v>
      </c>
      <c r="D5" s="21">
        <v>48</v>
      </c>
      <c r="E5" s="21">
        <v>50</v>
      </c>
      <c r="F5" s="21">
        <v>32</v>
      </c>
      <c r="G5" s="21">
        <v>47</v>
      </c>
      <c r="H5" s="21">
        <v>25</v>
      </c>
      <c r="I5" s="21">
        <v>55</v>
      </c>
      <c r="J5" s="21">
        <v>68</v>
      </c>
      <c r="K5" s="21">
        <v>43</v>
      </c>
      <c r="L5" s="21">
        <v>51</v>
      </c>
      <c r="M5" s="21">
        <v>43</v>
      </c>
      <c r="N5" s="21">
        <v>51</v>
      </c>
      <c r="O5" s="21">
        <v>29</v>
      </c>
      <c r="P5" s="21">
        <v>50</v>
      </c>
      <c r="Q5" s="21">
        <v>49</v>
      </c>
      <c r="R5" s="59">
        <f>B5/B18</f>
        <v>0.40158371040723984</v>
      </c>
    </row>
    <row r="6" spans="1:18" s="23" customFormat="1" ht="15.75" customHeight="1" x14ac:dyDescent="0.3">
      <c r="A6" s="22" t="s">
        <v>3</v>
      </c>
      <c r="B6" s="25">
        <f t="shared" si="0"/>
        <v>1723</v>
      </c>
      <c r="C6" s="33">
        <f t="shared" ref="C6:Q6" si="1">SUM(C4:C5)</f>
        <v>134</v>
      </c>
      <c r="D6" s="33">
        <f t="shared" si="1"/>
        <v>138</v>
      </c>
      <c r="E6" s="33">
        <f t="shared" si="1"/>
        <v>124</v>
      </c>
      <c r="F6" s="33">
        <f t="shared" si="1"/>
        <v>80</v>
      </c>
      <c r="G6" s="33">
        <f t="shared" si="1"/>
        <v>120</v>
      </c>
      <c r="H6" s="33">
        <f t="shared" si="1"/>
        <v>69</v>
      </c>
      <c r="I6" s="33">
        <f t="shared" si="1"/>
        <v>109</v>
      </c>
      <c r="J6" s="33">
        <f t="shared" si="1"/>
        <v>148</v>
      </c>
      <c r="K6" s="33">
        <f t="shared" si="1"/>
        <v>110</v>
      </c>
      <c r="L6" s="33">
        <f t="shared" si="1"/>
        <v>133</v>
      </c>
      <c r="M6" s="33">
        <f t="shared" si="1"/>
        <v>108</v>
      </c>
      <c r="N6" s="33">
        <f t="shared" si="1"/>
        <v>105</v>
      </c>
      <c r="O6" s="33">
        <f t="shared" si="1"/>
        <v>92</v>
      </c>
      <c r="P6" s="33">
        <f t="shared" si="1"/>
        <v>128</v>
      </c>
      <c r="Q6" s="33">
        <f t="shared" si="1"/>
        <v>125</v>
      </c>
      <c r="R6" s="56"/>
    </row>
    <row r="7" spans="1:18" s="23" customFormat="1" ht="15.75" customHeight="1" x14ac:dyDescent="0.3">
      <c r="A7" s="26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6"/>
    </row>
    <row r="8" spans="1:18" s="23" customFormat="1" ht="15.75" customHeight="1" x14ac:dyDescent="0.3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56"/>
    </row>
    <row r="9" spans="1:18" s="23" customFormat="1" ht="15.75" customHeight="1" x14ac:dyDescent="0.3">
      <c r="A9" s="28" t="s">
        <v>4</v>
      </c>
      <c r="B9" s="28" t="s">
        <v>5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56"/>
    </row>
    <row r="10" spans="1:18" s="23" customFormat="1" ht="15.75" customHeight="1" x14ac:dyDescent="0.3">
      <c r="A10" s="21" t="s">
        <v>6</v>
      </c>
      <c r="B10" s="21">
        <f>SUM(C10:Q10)</f>
        <v>21</v>
      </c>
      <c r="C10" s="21">
        <v>1</v>
      </c>
      <c r="D10" s="21">
        <v>3</v>
      </c>
      <c r="E10" s="21">
        <v>2</v>
      </c>
      <c r="F10" s="21">
        <v>0</v>
      </c>
      <c r="G10" s="21">
        <v>1</v>
      </c>
      <c r="H10" s="21">
        <v>0</v>
      </c>
      <c r="I10" s="21">
        <v>1</v>
      </c>
      <c r="J10" s="21">
        <v>0</v>
      </c>
      <c r="K10" s="21">
        <v>5</v>
      </c>
      <c r="L10" s="21">
        <v>0</v>
      </c>
      <c r="M10" s="21">
        <v>3</v>
      </c>
      <c r="N10" s="21">
        <v>1</v>
      </c>
      <c r="O10" s="21">
        <v>1</v>
      </c>
      <c r="P10" s="21">
        <v>2</v>
      </c>
      <c r="Q10" s="21">
        <v>1</v>
      </c>
      <c r="R10" s="59">
        <f>B10/B18</f>
        <v>1.1877828054298642E-2</v>
      </c>
    </row>
    <row r="11" spans="1:18" s="23" customFormat="1" ht="15.75" customHeight="1" x14ac:dyDescent="0.3">
      <c r="A11" s="21" t="s">
        <v>7</v>
      </c>
      <c r="B11" s="21">
        <f>SUM(C11:Q11)</f>
        <v>24</v>
      </c>
      <c r="C11" s="21">
        <v>1</v>
      </c>
      <c r="D11" s="21">
        <v>2</v>
      </c>
      <c r="E11" s="21">
        <v>2</v>
      </c>
      <c r="F11" s="21">
        <v>1</v>
      </c>
      <c r="G11" s="21">
        <v>2</v>
      </c>
      <c r="H11" s="21">
        <v>3</v>
      </c>
      <c r="I11" s="21">
        <v>1</v>
      </c>
      <c r="J11" s="21">
        <v>5</v>
      </c>
      <c r="K11" s="21">
        <v>1</v>
      </c>
      <c r="L11" s="21">
        <v>1</v>
      </c>
      <c r="M11" s="21">
        <v>2</v>
      </c>
      <c r="N11" s="21">
        <v>1</v>
      </c>
      <c r="O11" s="21">
        <v>0</v>
      </c>
      <c r="P11" s="21">
        <v>2</v>
      </c>
      <c r="Q11" s="21">
        <v>0</v>
      </c>
      <c r="R11" s="59">
        <f>B11/B18</f>
        <v>1.3574660633484163E-2</v>
      </c>
    </row>
    <row r="12" spans="1:18" s="23" customFormat="1" ht="15.75" customHeight="1" x14ac:dyDescent="0.3">
      <c r="A12" s="22" t="s">
        <v>8</v>
      </c>
      <c r="B12" s="22">
        <f>SUM(B10:B11)</f>
        <v>45</v>
      </c>
      <c r="C12" s="33">
        <f t="shared" ref="C12:Q12" si="2">SUM(C10:C11)</f>
        <v>2</v>
      </c>
      <c r="D12" s="33">
        <f t="shared" si="2"/>
        <v>5</v>
      </c>
      <c r="E12" s="33">
        <f t="shared" si="2"/>
        <v>4</v>
      </c>
      <c r="F12" s="33">
        <f t="shared" si="2"/>
        <v>1</v>
      </c>
      <c r="G12" s="33">
        <f t="shared" si="2"/>
        <v>3</v>
      </c>
      <c r="H12" s="33">
        <f t="shared" si="2"/>
        <v>3</v>
      </c>
      <c r="I12" s="33">
        <f t="shared" si="2"/>
        <v>2</v>
      </c>
      <c r="J12" s="33">
        <f t="shared" si="2"/>
        <v>5</v>
      </c>
      <c r="K12" s="33">
        <f t="shared" si="2"/>
        <v>6</v>
      </c>
      <c r="L12" s="33">
        <f t="shared" si="2"/>
        <v>1</v>
      </c>
      <c r="M12" s="33">
        <f t="shared" si="2"/>
        <v>5</v>
      </c>
      <c r="N12" s="33">
        <f t="shared" si="2"/>
        <v>2</v>
      </c>
      <c r="O12" s="33">
        <f t="shared" si="2"/>
        <v>1</v>
      </c>
      <c r="P12" s="33">
        <f t="shared" si="2"/>
        <v>4</v>
      </c>
      <c r="Q12" s="33">
        <f t="shared" si="2"/>
        <v>1</v>
      </c>
      <c r="R12" s="56"/>
    </row>
    <row r="13" spans="1:18" s="23" customFormat="1" ht="15.75" customHeight="1" x14ac:dyDescent="0.3">
      <c r="R13" s="56"/>
    </row>
    <row r="14" spans="1:18" s="23" customFormat="1" ht="15.75" customHeight="1" x14ac:dyDescent="0.3">
      <c r="C14" s="86" t="s">
        <v>1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56"/>
    </row>
    <row r="15" spans="1:18" s="23" customFormat="1" ht="15.75" customHeight="1" x14ac:dyDescent="0.3">
      <c r="A15" s="29" t="s">
        <v>25</v>
      </c>
      <c r="B15" s="29" t="s">
        <v>5</v>
      </c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29">
        <v>14</v>
      </c>
      <c r="Q15" s="29">
        <v>15</v>
      </c>
      <c r="R15" s="56"/>
    </row>
    <row r="16" spans="1:18" s="23" customFormat="1" ht="15.75" customHeight="1" x14ac:dyDescent="0.3">
      <c r="A16" s="22" t="s">
        <v>26</v>
      </c>
      <c r="B16" s="21">
        <f>SUM(C16:Q16)</f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56"/>
    </row>
    <row r="17" spans="1:18" s="23" customFormat="1" ht="15.75" customHeight="1" x14ac:dyDescent="0.3">
      <c r="R17" s="56"/>
    </row>
    <row r="18" spans="1:18" s="23" customFormat="1" ht="15.75" customHeight="1" x14ac:dyDescent="0.3">
      <c r="A18" s="32" t="s">
        <v>9</v>
      </c>
      <c r="B18" s="32">
        <f>B16+B12+B6</f>
        <v>1768</v>
      </c>
      <c r="C18" s="34">
        <f>C12+C6+C16</f>
        <v>136</v>
      </c>
      <c r="D18" s="34">
        <f t="shared" ref="D18:Q18" si="3">D12+D6+D16</f>
        <v>143</v>
      </c>
      <c r="E18" s="34">
        <f t="shared" si="3"/>
        <v>128</v>
      </c>
      <c r="F18" s="34">
        <f t="shared" si="3"/>
        <v>81</v>
      </c>
      <c r="G18" s="34">
        <f t="shared" si="3"/>
        <v>123</v>
      </c>
      <c r="H18" s="34">
        <f t="shared" si="3"/>
        <v>72</v>
      </c>
      <c r="I18" s="34">
        <f t="shared" si="3"/>
        <v>111</v>
      </c>
      <c r="J18" s="34">
        <f t="shared" si="3"/>
        <v>153</v>
      </c>
      <c r="K18" s="34">
        <f t="shared" si="3"/>
        <v>116</v>
      </c>
      <c r="L18" s="34">
        <f t="shared" si="3"/>
        <v>134</v>
      </c>
      <c r="M18" s="34">
        <f t="shared" si="3"/>
        <v>113</v>
      </c>
      <c r="N18" s="34">
        <f t="shared" si="3"/>
        <v>107</v>
      </c>
      <c r="O18" s="34">
        <f t="shared" si="3"/>
        <v>93</v>
      </c>
      <c r="P18" s="34">
        <f t="shared" si="3"/>
        <v>132</v>
      </c>
      <c r="Q18" s="34">
        <f t="shared" si="3"/>
        <v>126</v>
      </c>
      <c r="R18" s="56"/>
    </row>
    <row r="19" spans="1:18" s="23" customFormat="1" ht="15.7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56"/>
    </row>
    <row r="20" spans="1:18" s="23" customFormat="1" ht="15.75" customHeight="1" x14ac:dyDescent="0.3">
      <c r="C20" s="85" t="s">
        <v>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56"/>
    </row>
    <row r="21" spans="1:18" s="23" customFormat="1" ht="15.75" customHeight="1" x14ac:dyDescent="0.3">
      <c r="A21" s="30" t="s">
        <v>10</v>
      </c>
      <c r="B21" s="31" t="s">
        <v>2</v>
      </c>
      <c r="C21" s="31">
        <v>1</v>
      </c>
      <c r="D21" s="31">
        <v>2</v>
      </c>
      <c r="E21" s="31">
        <v>3</v>
      </c>
      <c r="F21" s="31">
        <v>4</v>
      </c>
      <c r="G21" s="31">
        <v>5</v>
      </c>
      <c r="H21" s="31">
        <v>6</v>
      </c>
      <c r="I21" s="31">
        <v>7</v>
      </c>
      <c r="J21" s="31">
        <v>8</v>
      </c>
      <c r="K21" s="31">
        <v>9</v>
      </c>
      <c r="L21" s="31">
        <v>10</v>
      </c>
      <c r="M21" s="31">
        <v>11</v>
      </c>
      <c r="N21" s="31">
        <v>12</v>
      </c>
      <c r="O21" s="31">
        <v>13</v>
      </c>
      <c r="P21" s="31">
        <v>14</v>
      </c>
      <c r="Q21" s="31">
        <v>15</v>
      </c>
      <c r="R21" s="56"/>
    </row>
    <row r="22" spans="1:18" s="23" customFormat="1" ht="15.75" customHeight="1" x14ac:dyDescent="0.3">
      <c r="A22" s="21" t="s">
        <v>11</v>
      </c>
      <c r="B22" s="21">
        <f t="shared" ref="B22:B23" si="4">SUM(C22:Q22)</f>
        <v>921</v>
      </c>
      <c r="C22" s="21">
        <f>Affluenza!O4</f>
        <v>67</v>
      </c>
      <c r="D22" s="21">
        <f>Affluenza!O5</f>
        <v>77</v>
      </c>
      <c r="E22" s="21">
        <f>Affluenza!O6</f>
        <v>65</v>
      </c>
      <c r="F22" s="21">
        <f>Affluenza!O7</f>
        <v>38</v>
      </c>
      <c r="G22" s="21">
        <f>Affluenza!O8</f>
        <v>73</v>
      </c>
      <c r="H22" s="21">
        <f>Affluenza!O9</f>
        <v>36</v>
      </c>
      <c r="I22" s="21">
        <f>Affluenza!O10</f>
        <v>53</v>
      </c>
      <c r="J22" s="21">
        <f>Affluenza!O11</f>
        <v>83</v>
      </c>
      <c r="K22" s="21">
        <f>Affluenza!O12</f>
        <v>65</v>
      </c>
      <c r="L22" s="21">
        <f>Affluenza!O13</f>
        <v>72</v>
      </c>
      <c r="M22" s="21">
        <f>Affluenza!O14</f>
        <v>60</v>
      </c>
      <c r="N22" s="21">
        <f>Affluenza!O15</f>
        <v>55</v>
      </c>
      <c r="O22" s="21">
        <f>Affluenza!O16</f>
        <v>52</v>
      </c>
      <c r="P22" s="21">
        <f>Affluenza!O17</f>
        <v>60</v>
      </c>
      <c r="Q22" s="21">
        <f>Affluenza!O18</f>
        <v>65</v>
      </c>
      <c r="R22" s="56"/>
    </row>
    <row r="23" spans="1:18" s="23" customFormat="1" ht="15.75" customHeight="1" x14ac:dyDescent="0.3">
      <c r="A23" s="21" t="s">
        <v>12</v>
      </c>
      <c r="B23" s="21">
        <f t="shared" si="4"/>
        <v>847</v>
      </c>
      <c r="C23" s="21">
        <f>Affluenza!P4</f>
        <v>69</v>
      </c>
      <c r="D23" s="21">
        <f>Affluenza!P5</f>
        <v>66</v>
      </c>
      <c r="E23" s="21">
        <f>Affluenza!P6</f>
        <v>63</v>
      </c>
      <c r="F23" s="21">
        <f>Affluenza!P7</f>
        <v>43</v>
      </c>
      <c r="G23" s="21">
        <f>Affluenza!P8</f>
        <v>50</v>
      </c>
      <c r="H23" s="21">
        <f>Affluenza!P9</f>
        <v>36</v>
      </c>
      <c r="I23" s="21">
        <f>Affluenza!P10</f>
        <v>58</v>
      </c>
      <c r="J23" s="21">
        <f>Affluenza!P11</f>
        <v>70</v>
      </c>
      <c r="K23" s="21">
        <f>Affluenza!P12</f>
        <v>51</v>
      </c>
      <c r="L23" s="21">
        <f>Affluenza!P13</f>
        <v>62</v>
      </c>
      <c r="M23" s="21">
        <f>Affluenza!P14</f>
        <v>53</v>
      </c>
      <c r="N23" s="21">
        <f>Affluenza!P15</f>
        <v>52</v>
      </c>
      <c r="O23" s="21">
        <f>Affluenza!P16</f>
        <v>41</v>
      </c>
      <c r="P23" s="21">
        <f>Affluenza!P17</f>
        <v>72</v>
      </c>
      <c r="Q23" s="21">
        <f>Affluenza!P18</f>
        <v>61</v>
      </c>
      <c r="R23" s="56"/>
    </row>
    <row r="24" spans="1:18" s="23" customFormat="1" ht="15.75" customHeight="1" x14ac:dyDescent="0.3">
      <c r="A24" s="21" t="s">
        <v>5</v>
      </c>
      <c r="B24" s="21">
        <f>SUM(C24:Q24)</f>
        <v>1768</v>
      </c>
      <c r="C24" s="21">
        <f>SUM(C22:C23)</f>
        <v>136</v>
      </c>
      <c r="D24" s="21">
        <f t="shared" ref="D24:Q24" si="5">SUM(D22:D23)</f>
        <v>143</v>
      </c>
      <c r="E24" s="21">
        <f t="shared" si="5"/>
        <v>128</v>
      </c>
      <c r="F24" s="21">
        <f t="shared" si="5"/>
        <v>81</v>
      </c>
      <c r="G24" s="21">
        <f t="shared" si="5"/>
        <v>123</v>
      </c>
      <c r="H24" s="21">
        <f t="shared" si="5"/>
        <v>72</v>
      </c>
      <c r="I24" s="21">
        <f t="shared" si="5"/>
        <v>111</v>
      </c>
      <c r="J24" s="21">
        <f t="shared" si="5"/>
        <v>153</v>
      </c>
      <c r="K24" s="21">
        <f t="shared" si="5"/>
        <v>116</v>
      </c>
      <c r="L24" s="21">
        <f t="shared" si="5"/>
        <v>134</v>
      </c>
      <c r="M24" s="21">
        <f t="shared" si="5"/>
        <v>113</v>
      </c>
      <c r="N24" s="21">
        <f t="shared" si="5"/>
        <v>107</v>
      </c>
      <c r="O24" s="21">
        <f t="shared" si="5"/>
        <v>93</v>
      </c>
      <c r="P24" s="21">
        <f t="shared" si="5"/>
        <v>132</v>
      </c>
      <c r="Q24" s="21">
        <f t="shared" si="5"/>
        <v>126</v>
      </c>
      <c r="R24" s="56"/>
    </row>
    <row r="25" spans="1:18" ht="15.75" customHeight="1" x14ac:dyDescent="0.3">
      <c r="A25" s="37"/>
    </row>
    <row r="26" spans="1:18" ht="15.75" customHeight="1" x14ac:dyDescent="0.3"/>
    <row r="27" spans="1:18" s="2" customFormat="1" ht="15.75" customHeight="1" x14ac:dyDescent="0.3">
      <c r="A27" s="2" t="s">
        <v>13</v>
      </c>
      <c r="B27" s="3" t="str">
        <f t="shared" ref="B27:Q27" si="6">IF(B18=B24,"OK","NO")</f>
        <v>OK</v>
      </c>
      <c r="C27" s="3" t="str">
        <f t="shared" si="6"/>
        <v>OK</v>
      </c>
      <c r="D27" s="3" t="str">
        <f t="shared" si="6"/>
        <v>OK</v>
      </c>
      <c r="E27" s="3" t="str">
        <f t="shared" si="6"/>
        <v>OK</v>
      </c>
      <c r="F27" s="3" t="str">
        <f t="shared" si="6"/>
        <v>OK</v>
      </c>
      <c r="G27" s="3" t="str">
        <f t="shared" si="6"/>
        <v>OK</v>
      </c>
      <c r="H27" s="3" t="str">
        <f t="shared" si="6"/>
        <v>OK</v>
      </c>
      <c r="I27" s="3" t="str">
        <f t="shared" si="6"/>
        <v>OK</v>
      </c>
      <c r="J27" s="3" t="str">
        <f t="shared" si="6"/>
        <v>OK</v>
      </c>
      <c r="K27" s="3" t="str">
        <f t="shared" si="6"/>
        <v>OK</v>
      </c>
      <c r="L27" s="3" t="str">
        <f t="shared" si="6"/>
        <v>OK</v>
      </c>
      <c r="M27" s="3" t="str">
        <f t="shared" si="6"/>
        <v>OK</v>
      </c>
      <c r="N27" s="3" t="str">
        <f t="shared" si="6"/>
        <v>OK</v>
      </c>
      <c r="O27" s="3" t="str">
        <f t="shared" si="6"/>
        <v>OK</v>
      </c>
      <c r="P27" s="3" t="str">
        <f t="shared" si="6"/>
        <v>OK</v>
      </c>
      <c r="Q27" s="3" t="str">
        <f t="shared" si="6"/>
        <v>OK</v>
      </c>
      <c r="R27" s="63"/>
    </row>
  </sheetData>
  <mergeCells count="6">
    <mergeCell ref="C20:Q20"/>
    <mergeCell ref="A1:Q1"/>
    <mergeCell ref="B2:B3"/>
    <mergeCell ref="C2:Q2"/>
    <mergeCell ref="C8:Q8"/>
    <mergeCell ref="C14:Q14"/>
  </mergeCells>
  <conditionalFormatting sqref="B27:Q27">
    <cfRule type="containsText" dxfId="3" priority="1" operator="containsText" text="no">
      <formula>NOT(ISERROR(SEARCH("no",B27)))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7"/>
  <sheetViews>
    <sheetView zoomScale="80" zoomScaleNormal="80" workbookViewId="0">
      <selection activeCell="D5" sqref="D5"/>
    </sheetView>
  </sheetViews>
  <sheetFormatPr defaultRowHeight="14.4" x14ac:dyDescent="0.3"/>
  <cols>
    <col min="1" max="1" width="29.33203125" customWidth="1"/>
    <col min="2" max="2" width="11.5546875" style="1" customWidth="1"/>
    <col min="18" max="18" width="8.88671875" style="62"/>
  </cols>
  <sheetData>
    <row r="1" spans="1:18" s="23" customFormat="1" ht="111" customHeight="1" x14ac:dyDescent="0.3">
      <c r="A1" s="79" t="s">
        <v>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56"/>
    </row>
    <row r="2" spans="1:18" s="23" customFormat="1" ht="15.75" customHeight="1" x14ac:dyDescent="0.3">
      <c r="B2" s="81" t="s">
        <v>0</v>
      </c>
      <c r="C2" s="83" t="s">
        <v>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56"/>
    </row>
    <row r="3" spans="1:18" s="23" customFormat="1" ht="15.75" customHeight="1" x14ac:dyDescent="0.3">
      <c r="A3" s="24" t="s">
        <v>27</v>
      </c>
      <c r="B3" s="82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67" t="s">
        <v>30</v>
      </c>
    </row>
    <row r="4" spans="1:18" s="23" customFormat="1" ht="15.75" customHeight="1" x14ac:dyDescent="0.3">
      <c r="A4" s="21" t="s">
        <v>23</v>
      </c>
      <c r="B4" s="25">
        <f t="shared" ref="B4:B6" si="0">SUM(C4:Q4)</f>
        <v>1369</v>
      </c>
      <c r="C4" s="21">
        <v>110</v>
      </c>
      <c r="D4" s="21">
        <v>115</v>
      </c>
      <c r="E4" s="21">
        <v>97</v>
      </c>
      <c r="F4" s="21">
        <v>57</v>
      </c>
      <c r="G4" s="21">
        <v>93</v>
      </c>
      <c r="H4" s="21">
        <v>55</v>
      </c>
      <c r="I4" s="21">
        <v>83</v>
      </c>
      <c r="J4" s="21">
        <v>118</v>
      </c>
      <c r="K4" s="21">
        <v>88</v>
      </c>
      <c r="L4" s="21">
        <v>106</v>
      </c>
      <c r="M4" s="21">
        <v>86</v>
      </c>
      <c r="N4" s="21">
        <v>86</v>
      </c>
      <c r="O4" s="21">
        <v>76</v>
      </c>
      <c r="P4" s="21">
        <v>97</v>
      </c>
      <c r="Q4" s="21">
        <v>102</v>
      </c>
      <c r="R4" s="59">
        <f>B4/B18</f>
        <v>0.77344632768361576</v>
      </c>
    </row>
    <row r="5" spans="1:18" s="23" customFormat="1" ht="15.75" customHeight="1" x14ac:dyDescent="0.3">
      <c r="A5" s="21" t="s">
        <v>24</v>
      </c>
      <c r="B5" s="25">
        <f t="shared" si="0"/>
        <v>360</v>
      </c>
      <c r="C5" s="21">
        <v>25</v>
      </c>
      <c r="D5" s="21">
        <v>24</v>
      </c>
      <c r="E5" s="21">
        <v>28</v>
      </c>
      <c r="F5" s="21">
        <v>23</v>
      </c>
      <c r="G5" s="21">
        <v>30</v>
      </c>
      <c r="H5" s="21">
        <v>15</v>
      </c>
      <c r="I5" s="21">
        <v>26</v>
      </c>
      <c r="J5" s="21">
        <v>29</v>
      </c>
      <c r="K5" s="21">
        <v>26</v>
      </c>
      <c r="L5" s="21">
        <v>27</v>
      </c>
      <c r="M5" s="21">
        <v>21</v>
      </c>
      <c r="N5" s="21">
        <v>20</v>
      </c>
      <c r="O5" s="21">
        <v>16</v>
      </c>
      <c r="P5" s="21">
        <v>29</v>
      </c>
      <c r="Q5" s="21">
        <v>21</v>
      </c>
      <c r="R5" s="59">
        <f>B5/B18</f>
        <v>0.20338983050847459</v>
      </c>
    </row>
    <row r="6" spans="1:18" s="23" customFormat="1" ht="15.75" customHeight="1" x14ac:dyDescent="0.3">
      <c r="A6" s="22" t="s">
        <v>3</v>
      </c>
      <c r="B6" s="25">
        <f t="shared" si="0"/>
        <v>1729</v>
      </c>
      <c r="C6" s="33">
        <f t="shared" ref="C6:Q6" si="1">SUM(C4:C5)</f>
        <v>135</v>
      </c>
      <c r="D6" s="33">
        <f t="shared" si="1"/>
        <v>139</v>
      </c>
      <c r="E6" s="33">
        <f t="shared" si="1"/>
        <v>125</v>
      </c>
      <c r="F6" s="33">
        <f t="shared" si="1"/>
        <v>80</v>
      </c>
      <c r="G6" s="33">
        <f t="shared" si="1"/>
        <v>123</v>
      </c>
      <c r="H6" s="33">
        <f t="shared" si="1"/>
        <v>70</v>
      </c>
      <c r="I6" s="33">
        <f t="shared" si="1"/>
        <v>109</v>
      </c>
      <c r="J6" s="33">
        <f t="shared" si="1"/>
        <v>147</v>
      </c>
      <c r="K6" s="33">
        <f t="shared" si="1"/>
        <v>114</v>
      </c>
      <c r="L6" s="33">
        <f t="shared" si="1"/>
        <v>133</v>
      </c>
      <c r="M6" s="33">
        <f t="shared" si="1"/>
        <v>107</v>
      </c>
      <c r="N6" s="33">
        <f t="shared" si="1"/>
        <v>106</v>
      </c>
      <c r="O6" s="33">
        <f t="shared" si="1"/>
        <v>92</v>
      </c>
      <c r="P6" s="33">
        <f t="shared" si="1"/>
        <v>126</v>
      </c>
      <c r="Q6" s="33">
        <f t="shared" si="1"/>
        <v>123</v>
      </c>
      <c r="R6" s="56"/>
    </row>
    <row r="7" spans="1:18" s="23" customFormat="1" ht="15.75" customHeight="1" x14ac:dyDescent="0.3">
      <c r="A7" s="26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6"/>
    </row>
    <row r="8" spans="1:18" s="23" customFormat="1" ht="15.75" customHeight="1" x14ac:dyDescent="0.3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56"/>
    </row>
    <row r="9" spans="1:18" s="23" customFormat="1" ht="15.75" customHeight="1" x14ac:dyDescent="0.3">
      <c r="A9" s="28" t="s">
        <v>4</v>
      </c>
      <c r="B9" s="28" t="s">
        <v>5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56"/>
    </row>
    <row r="10" spans="1:18" s="23" customFormat="1" ht="15.75" customHeight="1" x14ac:dyDescent="0.3">
      <c r="A10" s="21" t="s">
        <v>6</v>
      </c>
      <c r="B10" s="21">
        <f>SUM(C10:Q10)</f>
        <v>15</v>
      </c>
      <c r="C10" s="21">
        <v>1</v>
      </c>
      <c r="D10" s="21">
        <v>2</v>
      </c>
      <c r="E10" s="21">
        <v>2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1</v>
      </c>
      <c r="L10" s="21">
        <v>0</v>
      </c>
      <c r="M10" s="21">
        <v>3</v>
      </c>
      <c r="N10" s="21">
        <v>1</v>
      </c>
      <c r="O10" s="21">
        <v>1</v>
      </c>
      <c r="P10" s="21">
        <v>2</v>
      </c>
      <c r="Q10" s="21">
        <v>2</v>
      </c>
      <c r="R10" s="59">
        <f>B10/B18</f>
        <v>8.4745762711864406E-3</v>
      </c>
    </row>
    <row r="11" spans="1:18" s="23" customFormat="1" ht="15.75" customHeight="1" x14ac:dyDescent="0.3">
      <c r="A11" s="21" t="s">
        <v>7</v>
      </c>
      <c r="B11" s="21">
        <f>SUM(C11:Q11)</f>
        <v>26</v>
      </c>
      <c r="C11" s="21">
        <v>0</v>
      </c>
      <c r="D11" s="21">
        <v>2</v>
      </c>
      <c r="E11" s="21">
        <v>1</v>
      </c>
      <c r="F11" s="21">
        <v>2</v>
      </c>
      <c r="G11" s="21">
        <v>1</v>
      </c>
      <c r="H11" s="21">
        <v>2</v>
      </c>
      <c r="I11" s="21">
        <v>2</v>
      </c>
      <c r="J11" s="21">
        <v>6</v>
      </c>
      <c r="K11" s="21">
        <v>1</v>
      </c>
      <c r="L11" s="21">
        <v>1</v>
      </c>
      <c r="M11" s="21">
        <v>3</v>
      </c>
      <c r="N11" s="21">
        <v>0</v>
      </c>
      <c r="O11" s="21">
        <v>0</v>
      </c>
      <c r="P11" s="21">
        <v>4</v>
      </c>
      <c r="Q11" s="21">
        <v>1</v>
      </c>
      <c r="R11" s="59">
        <f>B11/B18</f>
        <v>1.4689265536723164E-2</v>
      </c>
    </row>
    <row r="12" spans="1:18" s="23" customFormat="1" ht="15.75" customHeight="1" x14ac:dyDescent="0.3">
      <c r="A12" s="22" t="s">
        <v>8</v>
      </c>
      <c r="B12" s="22">
        <f>SUM(B10:B11)</f>
        <v>41</v>
      </c>
      <c r="C12" s="33">
        <f t="shared" ref="C12:Q12" si="2">SUM(C10:C11)</f>
        <v>1</v>
      </c>
      <c r="D12" s="33">
        <f t="shared" si="2"/>
        <v>4</v>
      </c>
      <c r="E12" s="33">
        <f t="shared" si="2"/>
        <v>3</v>
      </c>
      <c r="F12" s="33">
        <f t="shared" si="2"/>
        <v>2</v>
      </c>
      <c r="G12" s="33">
        <f t="shared" si="2"/>
        <v>1</v>
      </c>
      <c r="H12" s="33">
        <f t="shared" si="2"/>
        <v>2</v>
      </c>
      <c r="I12" s="33">
        <f t="shared" si="2"/>
        <v>2</v>
      </c>
      <c r="J12" s="33">
        <f t="shared" si="2"/>
        <v>6</v>
      </c>
      <c r="K12" s="33">
        <f t="shared" si="2"/>
        <v>2</v>
      </c>
      <c r="L12" s="33">
        <f t="shared" si="2"/>
        <v>1</v>
      </c>
      <c r="M12" s="33">
        <f t="shared" si="2"/>
        <v>6</v>
      </c>
      <c r="N12" s="33">
        <f t="shared" si="2"/>
        <v>1</v>
      </c>
      <c r="O12" s="33">
        <f t="shared" si="2"/>
        <v>1</v>
      </c>
      <c r="P12" s="33">
        <f t="shared" si="2"/>
        <v>6</v>
      </c>
      <c r="Q12" s="33">
        <f t="shared" si="2"/>
        <v>3</v>
      </c>
      <c r="R12" s="56"/>
    </row>
    <row r="13" spans="1:18" s="23" customFormat="1" ht="15.75" customHeight="1" x14ac:dyDescent="0.3">
      <c r="R13" s="56"/>
    </row>
    <row r="14" spans="1:18" s="23" customFormat="1" ht="15.75" customHeight="1" x14ac:dyDescent="0.3">
      <c r="C14" s="86" t="s">
        <v>1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56"/>
    </row>
    <row r="15" spans="1:18" s="23" customFormat="1" ht="15.75" customHeight="1" x14ac:dyDescent="0.3">
      <c r="A15" s="29" t="s">
        <v>25</v>
      </c>
      <c r="B15" s="29" t="s">
        <v>5</v>
      </c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29">
        <v>14</v>
      </c>
      <c r="Q15" s="29">
        <v>15</v>
      </c>
      <c r="R15" s="56"/>
    </row>
    <row r="16" spans="1:18" s="23" customFormat="1" ht="15.75" customHeight="1" x14ac:dyDescent="0.3">
      <c r="A16" s="22" t="s">
        <v>26</v>
      </c>
      <c r="B16" s="21">
        <f>SUM(C16:Q16)</f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56"/>
    </row>
    <row r="17" spans="1:18" s="23" customFormat="1" ht="15.75" customHeight="1" x14ac:dyDescent="0.3">
      <c r="R17" s="56"/>
    </row>
    <row r="18" spans="1:18" s="23" customFormat="1" ht="15.75" customHeight="1" x14ac:dyDescent="0.3">
      <c r="A18" s="32" t="s">
        <v>9</v>
      </c>
      <c r="B18" s="32">
        <f>B16+B12+B6</f>
        <v>1770</v>
      </c>
      <c r="C18" s="34">
        <f>C12+C6+C16</f>
        <v>136</v>
      </c>
      <c r="D18" s="34">
        <f t="shared" ref="D18:Q18" si="3">D12+D6+D16</f>
        <v>143</v>
      </c>
      <c r="E18" s="34">
        <f t="shared" si="3"/>
        <v>128</v>
      </c>
      <c r="F18" s="34">
        <f t="shared" si="3"/>
        <v>82</v>
      </c>
      <c r="G18" s="34">
        <f t="shared" si="3"/>
        <v>124</v>
      </c>
      <c r="H18" s="34">
        <f t="shared" si="3"/>
        <v>72</v>
      </c>
      <c r="I18" s="34">
        <f t="shared" si="3"/>
        <v>111</v>
      </c>
      <c r="J18" s="34">
        <f t="shared" si="3"/>
        <v>153</v>
      </c>
      <c r="K18" s="34">
        <f t="shared" si="3"/>
        <v>116</v>
      </c>
      <c r="L18" s="34">
        <f t="shared" si="3"/>
        <v>134</v>
      </c>
      <c r="M18" s="34">
        <f t="shared" si="3"/>
        <v>113</v>
      </c>
      <c r="N18" s="34">
        <f t="shared" si="3"/>
        <v>107</v>
      </c>
      <c r="O18" s="34">
        <f t="shared" si="3"/>
        <v>93</v>
      </c>
      <c r="P18" s="34">
        <f t="shared" si="3"/>
        <v>132</v>
      </c>
      <c r="Q18" s="34">
        <f t="shared" si="3"/>
        <v>126</v>
      </c>
      <c r="R18" s="56"/>
    </row>
    <row r="19" spans="1:18" s="23" customFormat="1" ht="15.7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56"/>
    </row>
    <row r="20" spans="1:18" s="23" customFormat="1" ht="15.75" customHeight="1" x14ac:dyDescent="0.3">
      <c r="C20" s="85" t="s">
        <v>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56"/>
    </row>
    <row r="21" spans="1:18" s="23" customFormat="1" ht="15.75" customHeight="1" x14ac:dyDescent="0.3">
      <c r="A21" s="30" t="s">
        <v>10</v>
      </c>
      <c r="B21" s="31" t="s">
        <v>2</v>
      </c>
      <c r="C21" s="31">
        <v>1</v>
      </c>
      <c r="D21" s="31">
        <v>2</v>
      </c>
      <c r="E21" s="31">
        <v>3</v>
      </c>
      <c r="F21" s="31">
        <v>4</v>
      </c>
      <c r="G21" s="31">
        <v>5</v>
      </c>
      <c r="H21" s="31">
        <v>6</v>
      </c>
      <c r="I21" s="31">
        <v>7</v>
      </c>
      <c r="J21" s="31">
        <v>8</v>
      </c>
      <c r="K21" s="31">
        <v>9</v>
      </c>
      <c r="L21" s="31">
        <v>10</v>
      </c>
      <c r="M21" s="31">
        <v>11</v>
      </c>
      <c r="N21" s="31">
        <v>12</v>
      </c>
      <c r="O21" s="31">
        <v>13</v>
      </c>
      <c r="P21" s="31">
        <v>14</v>
      </c>
      <c r="Q21" s="31">
        <v>15</v>
      </c>
      <c r="R21" s="56"/>
    </row>
    <row r="22" spans="1:18" s="23" customFormat="1" ht="15.75" customHeight="1" x14ac:dyDescent="0.3">
      <c r="A22" s="21" t="s">
        <v>11</v>
      </c>
      <c r="B22" s="21">
        <f t="shared" ref="B22:B23" si="4">SUM(C22:Q22)</f>
        <v>921</v>
      </c>
      <c r="C22" s="21">
        <f>Affluenza!V4</f>
        <v>67</v>
      </c>
      <c r="D22" s="21">
        <f>Affluenza!V5</f>
        <v>77</v>
      </c>
      <c r="E22" s="21">
        <f>Affluenza!V6</f>
        <v>65</v>
      </c>
      <c r="F22" s="21">
        <f>Affluenza!V7</f>
        <v>38</v>
      </c>
      <c r="G22" s="21">
        <f>Affluenza!V8</f>
        <v>73</v>
      </c>
      <c r="H22" s="21">
        <f>Affluenza!V9</f>
        <v>36</v>
      </c>
      <c r="I22" s="21">
        <f>Affluenza!V10</f>
        <v>53</v>
      </c>
      <c r="J22" s="21">
        <f>Affluenza!V11</f>
        <v>83</v>
      </c>
      <c r="K22" s="21">
        <f>Affluenza!V12</f>
        <v>65</v>
      </c>
      <c r="L22" s="21">
        <f>Affluenza!V13</f>
        <v>72</v>
      </c>
      <c r="M22" s="21">
        <f>Affluenza!V14</f>
        <v>60</v>
      </c>
      <c r="N22" s="21">
        <f>Affluenza!V15</f>
        <v>55</v>
      </c>
      <c r="O22" s="21">
        <f>Affluenza!V16</f>
        <v>52</v>
      </c>
      <c r="P22" s="21">
        <f>Affluenza!V17</f>
        <v>60</v>
      </c>
      <c r="Q22" s="21">
        <f>Affluenza!V18</f>
        <v>65</v>
      </c>
      <c r="R22" s="56"/>
    </row>
    <row r="23" spans="1:18" s="23" customFormat="1" ht="15.75" customHeight="1" x14ac:dyDescent="0.3">
      <c r="A23" s="21" t="s">
        <v>12</v>
      </c>
      <c r="B23" s="21">
        <f t="shared" si="4"/>
        <v>849</v>
      </c>
      <c r="C23" s="21">
        <f>Affluenza!W4</f>
        <v>69</v>
      </c>
      <c r="D23" s="21">
        <f>Affluenza!W5</f>
        <v>66</v>
      </c>
      <c r="E23" s="21">
        <f>Affluenza!W6</f>
        <v>63</v>
      </c>
      <c r="F23" s="21">
        <f>Affluenza!W7</f>
        <v>44</v>
      </c>
      <c r="G23" s="21">
        <f>Affluenza!W8</f>
        <v>51</v>
      </c>
      <c r="H23" s="21">
        <f>Affluenza!W9</f>
        <v>36</v>
      </c>
      <c r="I23" s="21">
        <f>Affluenza!W10</f>
        <v>58</v>
      </c>
      <c r="J23" s="21">
        <f>Affluenza!W11</f>
        <v>70</v>
      </c>
      <c r="K23" s="21">
        <f>Affluenza!W12</f>
        <v>51</v>
      </c>
      <c r="L23" s="21">
        <f>Affluenza!W13</f>
        <v>62</v>
      </c>
      <c r="M23" s="21">
        <f>Affluenza!W14</f>
        <v>53</v>
      </c>
      <c r="N23" s="21">
        <f>Affluenza!W15</f>
        <v>52</v>
      </c>
      <c r="O23" s="21">
        <f>Affluenza!W16</f>
        <v>41</v>
      </c>
      <c r="P23" s="21">
        <f>Affluenza!W17</f>
        <v>72</v>
      </c>
      <c r="Q23" s="21">
        <f>Affluenza!W18</f>
        <v>61</v>
      </c>
      <c r="R23" s="56"/>
    </row>
    <row r="24" spans="1:18" s="23" customFormat="1" ht="15.75" customHeight="1" x14ac:dyDescent="0.3">
      <c r="A24" s="21" t="s">
        <v>5</v>
      </c>
      <c r="B24" s="21">
        <f>SUM(C24:Q24)</f>
        <v>1770</v>
      </c>
      <c r="C24" s="21">
        <f>SUM(C22:C23)</f>
        <v>136</v>
      </c>
      <c r="D24" s="21">
        <f t="shared" ref="D24:Q24" si="5">SUM(D22:D23)</f>
        <v>143</v>
      </c>
      <c r="E24" s="21">
        <f t="shared" si="5"/>
        <v>128</v>
      </c>
      <c r="F24" s="21">
        <f t="shared" si="5"/>
        <v>82</v>
      </c>
      <c r="G24" s="21">
        <f t="shared" si="5"/>
        <v>124</v>
      </c>
      <c r="H24" s="21">
        <f t="shared" si="5"/>
        <v>72</v>
      </c>
      <c r="I24" s="21">
        <f t="shared" si="5"/>
        <v>111</v>
      </c>
      <c r="J24" s="21">
        <f t="shared" si="5"/>
        <v>153</v>
      </c>
      <c r="K24" s="21">
        <f t="shared" si="5"/>
        <v>116</v>
      </c>
      <c r="L24" s="21">
        <f t="shared" si="5"/>
        <v>134</v>
      </c>
      <c r="M24" s="21">
        <f t="shared" si="5"/>
        <v>113</v>
      </c>
      <c r="N24" s="21">
        <f t="shared" si="5"/>
        <v>107</v>
      </c>
      <c r="O24" s="21">
        <f t="shared" si="5"/>
        <v>93</v>
      </c>
      <c r="P24" s="21">
        <f t="shared" si="5"/>
        <v>132</v>
      </c>
      <c r="Q24" s="21">
        <f t="shared" si="5"/>
        <v>126</v>
      </c>
      <c r="R24" s="56"/>
    </row>
    <row r="25" spans="1:18" ht="15.75" customHeight="1" x14ac:dyDescent="0.3">
      <c r="A25" s="37"/>
    </row>
    <row r="26" spans="1:18" ht="15.75" customHeight="1" x14ac:dyDescent="0.3"/>
    <row r="27" spans="1:18" s="2" customFormat="1" ht="15.75" customHeight="1" x14ac:dyDescent="0.3">
      <c r="A27" s="2" t="s">
        <v>13</v>
      </c>
      <c r="B27" s="3" t="str">
        <f t="shared" ref="B27:Q27" si="6">IF(B18=B24,"OK","NO")</f>
        <v>OK</v>
      </c>
      <c r="C27" s="3" t="str">
        <f t="shared" si="6"/>
        <v>OK</v>
      </c>
      <c r="D27" s="3" t="str">
        <f t="shared" si="6"/>
        <v>OK</v>
      </c>
      <c r="E27" s="3" t="str">
        <f t="shared" si="6"/>
        <v>OK</v>
      </c>
      <c r="F27" s="3" t="str">
        <f t="shared" si="6"/>
        <v>OK</v>
      </c>
      <c r="G27" s="3" t="str">
        <f t="shared" si="6"/>
        <v>OK</v>
      </c>
      <c r="H27" s="3" t="str">
        <f t="shared" si="6"/>
        <v>OK</v>
      </c>
      <c r="I27" s="3" t="str">
        <f t="shared" si="6"/>
        <v>OK</v>
      </c>
      <c r="J27" s="3" t="str">
        <f t="shared" si="6"/>
        <v>OK</v>
      </c>
      <c r="K27" s="3" t="str">
        <f t="shared" si="6"/>
        <v>OK</v>
      </c>
      <c r="L27" s="3" t="str">
        <f t="shared" si="6"/>
        <v>OK</v>
      </c>
      <c r="M27" s="3" t="str">
        <f t="shared" si="6"/>
        <v>OK</v>
      </c>
      <c r="N27" s="3" t="str">
        <f t="shared" si="6"/>
        <v>OK</v>
      </c>
      <c r="O27" s="3" t="str">
        <f t="shared" si="6"/>
        <v>OK</v>
      </c>
      <c r="P27" s="3" t="str">
        <f t="shared" si="6"/>
        <v>OK</v>
      </c>
      <c r="Q27" s="3" t="str">
        <f t="shared" si="6"/>
        <v>OK</v>
      </c>
      <c r="R27" s="63"/>
    </row>
  </sheetData>
  <mergeCells count="6">
    <mergeCell ref="C20:Q20"/>
    <mergeCell ref="A1:Q1"/>
    <mergeCell ref="B2:B3"/>
    <mergeCell ref="C2:Q2"/>
    <mergeCell ref="C8:Q8"/>
    <mergeCell ref="C14:Q14"/>
  </mergeCells>
  <conditionalFormatting sqref="B27:Q27">
    <cfRule type="containsText" dxfId="2" priority="1" operator="containsText" text="no">
      <formula>NOT(ISERROR(SEARCH("no",B27)))</formula>
    </cfRule>
  </conditionalFormatting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27"/>
  <sheetViews>
    <sheetView zoomScale="80" zoomScaleNormal="80" workbookViewId="0">
      <selection activeCell="D11" sqref="D11"/>
    </sheetView>
  </sheetViews>
  <sheetFormatPr defaultRowHeight="14.4" x14ac:dyDescent="0.3"/>
  <cols>
    <col min="1" max="1" width="29.33203125" customWidth="1"/>
    <col min="2" max="2" width="11.5546875" style="1" customWidth="1"/>
    <col min="18" max="18" width="8.88671875" style="60"/>
  </cols>
  <sheetData>
    <row r="1" spans="1:18" s="23" customFormat="1" ht="111" customHeight="1" x14ac:dyDescent="0.3">
      <c r="A1" s="79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55"/>
    </row>
    <row r="2" spans="1:18" s="23" customFormat="1" ht="15.75" customHeight="1" x14ac:dyDescent="0.3">
      <c r="B2" s="81" t="s">
        <v>0</v>
      </c>
      <c r="C2" s="83" t="s">
        <v>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55"/>
    </row>
    <row r="3" spans="1:18" s="23" customFormat="1" ht="15.75" customHeight="1" x14ac:dyDescent="0.3">
      <c r="A3" s="24" t="s">
        <v>27</v>
      </c>
      <c r="B3" s="82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68" t="s">
        <v>30</v>
      </c>
    </row>
    <row r="4" spans="1:18" s="23" customFormat="1" ht="15.75" customHeight="1" x14ac:dyDescent="0.3">
      <c r="A4" s="21" t="s">
        <v>23</v>
      </c>
      <c r="B4" s="25">
        <f t="shared" ref="B4:B6" si="0">SUM(C4:Q4)</f>
        <v>1305</v>
      </c>
      <c r="C4" s="21">
        <v>107</v>
      </c>
      <c r="D4" s="21">
        <v>110</v>
      </c>
      <c r="E4" s="21">
        <v>97</v>
      </c>
      <c r="F4" s="21">
        <v>58</v>
      </c>
      <c r="G4" s="21">
        <v>92</v>
      </c>
      <c r="H4" s="21">
        <v>54</v>
      </c>
      <c r="I4" s="21">
        <v>77</v>
      </c>
      <c r="J4" s="21">
        <v>113</v>
      </c>
      <c r="K4" s="21">
        <v>88</v>
      </c>
      <c r="L4" s="21">
        <v>105</v>
      </c>
      <c r="M4" s="21">
        <v>79</v>
      </c>
      <c r="N4" s="21">
        <v>70</v>
      </c>
      <c r="O4" s="21">
        <v>71</v>
      </c>
      <c r="P4" s="21">
        <v>91</v>
      </c>
      <c r="Q4" s="21">
        <v>93</v>
      </c>
      <c r="R4" s="64">
        <f>B4/B18</f>
        <v>0.73770491803278693</v>
      </c>
    </row>
    <row r="5" spans="1:18" s="23" customFormat="1" ht="15.75" customHeight="1" x14ac:dyDescent="0.3">
      <c r="A5" s="21" t="s">
        <v>24</v>
      </c>
      <c r="B5" s="25">
        <f t="shared" si="0"/>
        <v>416</v>
      </c>
      <c r="C5" s="21">
        <v>28</v>
      </c>
      <c r="D5" s="21">
        <v>29</v>
      </c>
      <c r="E5" s="21">
        <v>27</v>
      </c>
      <c r="F5" s="21">
        <v>20</v>
      </c>
      <c r="G5" s="21">
        <v>30</v>
      </c>
      <c r="H5" s="21">
        <v>15</v>
      </c>
      <c r="I5" s="21">
        <v>31</v>
      </c>
      <c r="J5" s="21">
        <v>34</v>
      </c>
      <c r="K5" s="21">
        <v>25</v>
      </c>
      <c r="L5" s="21">
        <v>28</v>
      </c>
      <c r="M5" s="21">
        <v>26</v>
      </c>
      <c r="N5" s="21">
        <v>36</v>
      </c>
      <c r="O5" s="21">
        <v>21</v>
      </c>
      <c r="P5" s="21">
        <v>35</v>
      </c>
      <c r="Q5" s="21">
        <v>31</v>
      </c>
      <c r="R5" s="64">
        <f>B5/B18</f>
        <v>0.23516110797060485</v>
      </c>
    </row>
    <row r="6" spans="1:18" s="23" customFormat="1" ht="15.75" customHeight="1" x14ac:dyDescent="0.3">
      <c r="A6" s="22" t="s">
        <v>3</v>
      </c>
      <c r="B6" s="25">
        <f t="shared" si="0"/>
        <v>1721</v>
      </c>
      <c r="C6" s="33">
        <f t="shared" ref="C6:Q6" si="1">SUM(C4:C5)</f>
        <v>135</v>
      </c>
      <c r="D6" s="33">
        <f t="shared" si="1"/>
        <v>139</v>
      </c>
      <c r="E6" s="33">
        <f t="shared" si="1"/>
        <v>124</v>
      </c>
      <c r="F6" s="33">
        <f t="shared" si="1"/>
        <v>78</v>
      </c>
      <c r="G6" s="33">
        <f t="shared" si="1"/>
        <v>122</v>
      </c>
      <c r="H6" s="33">
        <f t="shared" si="1"/>
        <v>69</v>
      </c>
      <c r="I6" s="33">
        <f t="shared" si="1"/>
        <v>108</v>
      </c>
      <c r="J6" s="33">
        <f t="shared" si="1"/>
        <v>147</v>
      </c>
      <c r="K6" s="33">
        <f t="shared" si="1"/>
        <v>113</v>
      </c>
      <c r="L6" s="33">
        <f t="shared" si="1"/>
        <v>133</v>
      </c>
      <c r="M6" s="33">
        <f t="shared" si="1"/>
        <v>105</v>
      </c>
      <c r="N6" s="33">
        <f t="shared" si="1"/>
        <v>106</v>
      </c>
      <c r="O6" s="33">
        <f t="shared" si="1"/>
        <v>92</v>
      </c>
      <c r="P6" s="33">
        <f t="shared" si="1"/>
        <v>126</v>
      </c>
      <c r="Q6" s="33">
        <f t="shared" si="1"/>
        <v>124</v>
      </c>
      <c r="R6" s="55"/>
    </row>
    <row r="7" spans="1:18" s="23" customFormat="1" ht="15.75" customHeight="1" x14ac:dyDescent="0.3">
      <c r="A7" s="26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5"/>
    </row>
    <row r="8" spans="1:18" s="23" customFormat="1" ht="15.75" customHeight="1" x14ac:dyDescent="0.3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55"/>
    </row>
    <row r="9" spans="1:18" s="23" customFormat="1" ht="15.75" customHeight="1" x14ac:dyDescent="0.3">
      <c r="A9" s="28" t="s">
        <v>4</v>
      </c>
      <c r="B9" s="28" t="s">
        <v>5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55"/>
    </row>
    <row r="10" spans="1:18" s="23" customFormat="1" ht="15.75" customHeight="1" x14ac:dyDescent="0.3">
      <c r="A10" s="21" t="s">
        <v>6</v>
      </c>
      <c r="B10" s="21">
        <f>SUM(C10:Q10)</f>
        <v>25</v>
      </c>
      <c r="C10" s="21">
        <v>1</v>
      </c>
      <c r="D10" s="21">
        <v>2</v>
      </c>
      <c r="E10" s="21">
        <v>3</v>
      </c>
      <c r="F10" s="21">
        <v>2</v>
      </c>
      <c r="G10" s="21">
        <v>0</v>
      </c>
      <c r="H10" s="21">
        <v>2</v>
      </c>
      <c r="I10" s="21">
        <v>1</v>
      </c>
      <c r="J10" s="21">
        <v>1</v>
      </c>
      <c r="K10" s="21">
        <v>2</v>
      </c>
      <c r="L10" s="21">
        <v>0</v>
      </c>
      <c r="M10" s="21">
        <v>5</v>
      </c>
      <c r="N10" s="21">
        <v>1</v>
      </c>
      <c r="O10" s="21">
        <v>1</v>
      </c>
      <c r="P10" s="21">
        <v>3</v>
      </c>
      <c r="Q10" s="21">
        <v>1</v>
      </c>
      <c r="R10" s="64">
        <f>B10/B18</f>
        <v>1.4132278123233465E-2</v>
      </c>
    </row>
    <row r="11" spans="1:18" s="23" customFormat="1" ht="15.75" customHeight="1" x14ac:dyDescent="0.3">
      <c r="A11" s="21" t="s">
        <v>7</v>
      </c>
      <c r="B11" s="21">
        <f>SUM(C11:Q11)</f>
        <v>23</v>
      </c>
      <c r="C11" s="21">
        <v>0</v>
      </c>
      <c r="D11" s="21">
        <v>2</v>
      </c>
      <c r="E11" s="21">
        <v>1</v>
      </c>
      <c r="F11" s="21">
        <v>2</v>
      </c>
      <c r="G11" s="21">
        <v>1</v>
      </c>
      <c r="H11" s="21">
        <v>1</v>
      </c>
      <c r="I11" s="21">
        <v>2</v>
      </c>
      <c r="J11" s="21">
        <v>5</v>
      </c>
      <c r="K11" s="21">
        <v>1</v>
      </c>
      <c r="L11" s="21">
        <v>1</v>
      </c>
      <c r="M11" s="21">
        <v>3</v>
      </c>
      <c r="N11" s="21">
        <v>0</v>
      </c>
      <c r="O11" s="21">
        <v>0</v>
      </c>
      <c r="P11" s="21">
        <v>3</v>
      </c>
      <c r="Q11" s="21">
        <v>1</v>
      </c>
      <c r="R11" s="64">
        <f>B11/B18</f>
        <v>1.3001695873374788E-2</v>
      </c>
    </row>
    <row r="12" spans="1:18" s="23" customFormat="1" ht="15.75" customHeight="1" x14ac:dyDescent="0.3">
      <c r="A12" s="22" t="s">
        <v>8</v>
      </c>
      <c r="B12" s="22">
        <f>SUM(B10:B11)</f>
        <v>48</v>
      </c>
      <c r="C12" s="33">
        <f t="shared" ref="C12:Q12" si="2">SUM(C10:C11)</f>
        <v>1</v>
      </c>
      <c r="D12" s="33">
        <f t="shared" si="2"/>
        <v>4</v>
      </c>
      <c r="E12" s="33">
        <f t="shared" si="2"/>
        <v>4</v>
      </c>
      <c r="F12" s="33">
        <f t="shared" si="2"/>
        <v>4</v>
      </c>
      <c r="G12" s="33">
        <f t="shared" si="2"/>
        <v>1</v>
      </c>
      <c r="H12" s="33">
        <f t="shared" si="2"/>
        <v>3</v>
      </c>
      <c r="I12" s="33">
        <f t="shared" si="2"/>
        <v>3</v>
      </c>
      <c r="J12" s="33">
        <f t="shared" si="2"/>
        <v>6</v>
      </c>
      <c r="K12" s="33">
        <f t="shared" si="2"/>
        <v>3</v>
      </c>
      <c r="L12" s="33">
        <f t="shared" si="2"/>
        <v>1</v>
      </c>
      <c r="M12" s="33">
        <f t="shared" si="2"/>
        <v>8</v>
      </c>
      <c r="N12" s="33">
        <f t="shared" si="2"/>
        <v>1</v>
      </c>
      <c r="O12" s="33">
        <f t="shared" si="2"/>
        <v>1</v>
      </c>
      <c r="P12" s="33">
        <f t="shared" si="2"/>
        <v>6</v>
      </c>
      <c r="Q12" s="33">
        <f t="shared" si="2"/>
        <v>2</v>
      </c>
      <c r="R12" s="55"/>
    </row>
    <row r="13" spans="1:18" s="23" customFormat="1" ht="15.75" customHeight="1" x14ac:dyDescent="0.3">
      <c r="R13" s="55"/>
    </row>
    <row r="14" spans="1:18" s="23" customFormat="1" ht="15.75" customHeight="1" x14ac:dyDescent="0.3">
      <c r="C14" s="86" t="s">
        <v>1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55"/>
    </row>
    <row r="15" spans="1:18" s="23" customFormat="1" ht="15.75" customHeight="1" x14ac:dyDescent="0.3">
      <c r="A15" s="29" t="s">
        <v>25</v>
      </c>
      <c r="B15" s="29" t="s">
        <v>5</v>
      </c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29">
        <v>14</v>
      </c>
      <c r="Q15" s="29">
        <v>15</v>
      </c>
      <c r="R15" s="55"/>
    </row>
    <row r="16" spans="1:18" s="23" customFormat="1" ht="15.75" customHeight="1" x14ac:dyDescent="0.3">
      <c r="A16" s="22" t="s">
        <v>26</v>
      </c>
      <c r="B16" s="21">
        <f>SUM(C16:Q16)</f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55"/>
    </row>
    <row r="17" spans="1:18" s="23" customFormat="1" ht="15.75" customHeight="1" x14ac:dyDescent="0.3">
      <c r="R17" s="55"/>
    </row>
    <row r="18" spans="1:18" s="23" customFormat="1" ht="15.75" customHeight="1" x14ac:dyDescent="0.3">
      <c r="A18" s="32" t="s">
        <v>9</v>
      </c>
      <c r="B18" s="32">
        <f>B16+B12+B6</f>
        <v>1769</v>
      </c>
      <c r="C18" s="34">
        <f>C12+C6+C16</f>
        <v>136</v>
      </c>
      <c r="D18" s="34">
        <f t="shared" ref="D18:Q18" si="3">D12+D6+D16</f>
        <v>143</v>
      </c>
      <c r="E18" s="34">
        <f t="shared" si="3"/>
        <v>128</v>
      </c>
      <c r="F18" s="34">
        <f t="shared" si="3"/>
        <v>82</v>
      </c>
      <c r="G18" s="34">
        <f t="shared" si="3"/>
        <v>123</v>
      </c>
      <c r="H18" s="34">
        <f t="shared" si="3"/>
        <v>72</v>
      </c>
      <c r="I18" s="34">
        <f t="shared" si="3"/>
        <v>111</v>
      </c>
      <c r="J18" s="34">
        <f t="shared" si="3"/>
        <v>153</v>
      </c>
      <c r="K18" s="34">
        <f t="shared" si="3"/>
        <v>116</v>
      </c>
      <c r="L18" s="34">
        <f t="shared" si="3"/>
        <v>134</v>
      </c>
      <c r="M18" s="34">
        <f t="shared" si="3"/>
        <v>113</v>
      </c>
      <c r="N18" s="34">
        <f t="shared" si="3"/>
        <v>107</v>
      </c>
      <c r="O18" s="34">
        <f t="shared" si="3"/>
        <v>93</v>
      </c>
      <c r="P18" s="34">
        <f t="shared" si="3"/>
        <v>132</v>
      </c>
      <c r="Q18" s="34">
        <f t="shared" si="3"/>
        <v>126</v>
      </c>
      <c r="R18" s="55"/>
    </row>
    <row r="19" spans="1:18" s="23" customFormat="1" ht="15.7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55"/>
    </row>
    <row r="20" spans="1:18" s="23" customFormat="1" ht="15.75" customHeight="1" x14ac:dyDescent="0.3">
      <c r="C20" s="85" t="s">
        <v>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55"/>
    </row>
    <row r="21" spans="1:18" s="23" customFormat="1" ht="15.75" customHeight="1" x14ac:dyDescent="0.3">
      <c r="A21" s="30" t="s">
        <v>10</v>
      </c>
      <c r="B21" s="31" t="s">
        <v>2</v>
      </c>
      <c r="C21" s="31">
        <v>1</v>
      </c>
      <c r="D21" s="31">
        <v>2</v>
      </c>
      <c r="E21" s="31">
        <v>3</v>
      </c>
      <c r="F21" s="31">
        <v>4</v>
      </c>
      <c r="G21" s="31">
        <v>5</v>
      </c>
      <c r="H21" s="31">
        <v>6</v>
      </c>
      <c r="I21" s="31">
        <v>7</v>
      </c>
      <c r="J21" s="31">
        <v>8</v>
      </c>
      <c r="K21" s="31">
        <v>9</v>
      </c>
      <c r="L21" s="31">
        <v>10</v>
      </c>
      <c r="M21" s="31">
        <v>11</v>
      </c>
      <c r="N21" s="31">
        <v>12</v>
      </c>
      <c r="O21" s="31">
        <v>13</v>
      </c>
      <c r="P21" s="31">
        <v>14</v>
      </c>
      <c r="Q21" s="31">
        <v>15</v>
      </c>
      <c r="R21" s="55"/>
    </row>
    <row r="22" spans="1:18" s="23" customFormat="1" ht="15.75" customHeight="1" x14ac:dyDescent="0.3">
      <c r="A22" s="21" t="s">
        <v>11</v>
      </c>
      <c r="B22" s="21">
        <f t="shared" ref="B22:B23" si="4">SUM(C22:Q22)</f>
        <v>921</v>
      </c>
      <c r="C22" s="21">
        <f>Affluenza!AC4</f>
        <v>67</v>
      </c>
      <c r="D22" s="21">
        <f>Affluenza!AC5</f>
        <v>77</v>
      </c>
      <c r="E22" s="21">
        <f>Affluenza!AC6</f>
        <v>65</v>
      </c>
      <c r="F22" s="21">
        <f>Affluenza!AC7</f>
        <v>38</v>
      </c>
      <c r="G22" s="21">
        <f>Affluenza!AC8</f>
        <v>73</v>
      </c>
      <c r="H22" s="21">
        <f>Affluenza!AC9</f>
        <v>36</v>
      </c>
      <c r="I22" s="21">
        <f>Affluenza!AC10</f>
        <v>53</v>
      </c>
      <c r="J22" s="21">
        <f>Affluenza!AC11</f>
        <v>83</v>
      </c>
      <c r="K22" s="21">
        <f>Affluenza!AC12</f>
        <v>65</v>
      </c>
      <c r="L22" s="21">
        <f>Affluenza!AC13</f>
        <v>72</v>
      </c>
      <c r="M22" s="21">
        <f>Affluenza!AC14</f>
        <v>60</v>
      </c>
      <c r="N22" s="21">
        <f>Affluenza!AC15</f>
        <v>55</v>
      </c>
      <c r="O22" s="21">
        <f>Affluenza!AC16</f>
        <v>52</v>
      </c>
      <c r="P22" s="21">
        <f>Affluenza!AC17</f>
        <v>60</v>
      </c>
      <c r="Q22" s="21">
        <f>Affluenza!AC18</f>
        <v>65</v>
      </c>
      <c r="R22" s="55"/>
    </row>
    <row r="23" spans="1:18" s="23" customFormat="1" ht="15.75" customHeight="1" x14ac:dyDescent="0.3">
      <c r="A23" s="21" t="s">
        <v>12</v>
      </c>
      <c r="B23" s="21">
        <f t="shared" si="4"/>
        <v>848</v>
      </c>
      <c r="C23" s="21">
        <f>Affluenza!AD4</f>
        <v>69</v>
      </c>
      <c r="D23" s="21">
        <f>Affluenza!AD5</f>
        <v>66</v>
      </c>
      <c r="E23" s="21">
        <f>Affluenza!AD6</f>
        <v>63</v>
      </c>
      <c r="F23" s="21">
        <f>Affluenza!AD7</f>
        <v>44</v>
      </c>
      <c r="G23" s="21">
        <f>Affluenza!AD8</f>
        <v>50</v>
      </c>
      <c r="H23" s="21">
        <f>Affluenza!AD9</f>
        <v>36</v>
      </c>
      <c r="I23" s="21">
        <f>Affluenza!AD10</f>
        <v>58</v>
      </c>
      <c r="J23" s="21">
        <f>Affluenza!AD11</f>
        <v>70</v>
      </c>
      <c r="K23" s="21">
        <f>Affluenza!AD12</f>
        <v>51</v>
      </c>
      <c r="L23" s="21">
        <f>Affluenza!AD13</f>
        <v>62</v>
      </c>
      <c r="M23" s="21">
        <f>Affluenza!AD14</f>
        <v>53</v>
      </c>
      <c r="N23" s="21">
        <f>Affluenza!AD15</f>
        <v>52</v>
      </c>
      <c r="O23" s="21">
        <f>Affluenza!AD16</f>
        <v>41</v>
      </c>
      <c r="P23" s="21">
        <f>Affluenza!AD17</f>
        <v>72</v>
      </c>
      <c r="Q23" s="21">
        <f>Affluenza!AD18</f>
        <v>61</v>
      </c>
      <c r="R23" s="55"/>
    </row>
    <row r="24" spans="1:18" s="23" customFormat="1" ht="15.75" customHeight="1" x14ac:dyDescent="0.3">
      <c r="A24" s="21" t="s">
        <v>5</v>
      </c>
      <c r="B24" s="21">
        <f>SUM(C24:Q24)</f>
        <v>1769</v>
      </c>
      <c r="C24" s="21">
        <f>SUM(C22:C23)</f>
        <v>136</v>
      </c>
      <c r="D24" s="21">
        <f t="shared" ref="D24:Q24" si="5">SUM(D22:D23)</f>
        <v>143</v>
      </c>
      <c r="E24" s="21">
        <f t="shared" si="5"/>
        <v>128</v>
      </c>
      <c r="F24" s="21">
        <f t="shared" si="5"/>
        <v>82</v>
      </c>
      <c r="G24" s="21">
        <f t="shared" si="5"/>
        <v>123</v>
      </c>
      <c r="H24" s="21">
        <f t="shared" si="5"/>
        <v>72</v>
      </c>
      <c r="I24" s="21">
        <f t="shared" si="5"/>
        <v>111</v>
      </c>
      <c r="J24" s="21">
        <f t="shared" si="5"/>
        <v>153</v>
      </c>
      <c r="K24" s="21">
        <f t="shared" si="5"/>
        <v>116</v>
      </c>
      <c r="L24" s="21">
        <f t="shared" si="5"/>
        <v>134</v>
      </c>
      <c r="M24" s="21">
        <f t="shared" si="5"/>
        <v>113</v>
      </c>
      <c r="N24" s="21">
        <f t="shared" si="5"/>
        <v>107</v>
      </c>
      <c r="O24" s="21">
        <f t="shared" si="5"/>
        <v>93</v>
      </c>
      <c r="P24" s="21">
        <f t="shared" si="5"/>
        <v>132</v>
      </c>
      <c r="Q24" s="21">
        <f t="shared" si="5"/>
        <v>126</v>
      </c>
      <c r="R24" s="55"/>
    </row>
    <row r="25" spans="1:18" ht="15.75" customHeight="1" x14ac:dyDescent="0.3">
      <c r="A25" s="37"/>
    </row>
    <row r="26" spans="1:18" ht="15.75" customHeight="1" x14ac:dyDescent="0.3"/>
    <row r="27" spans="1:18" s="2" customFormat="1" ht="15.75" customHeight="1" x14ac:dyDescent="0.3">
      <c r="A27" s="2" t="s">
        <v>13</v>
      </c>
      <c r="B27" s="3" t="str">
        <f t="shared" ref="B27:Q27" si="6">IF(B18=B24,"OK","NO")</f>
        <v>OK</v>
      </c>
      <c r="C27" s="3" t="str">
        <f t="shared" si="6"/>
        <v>OK</v>
      </c>
      <c r="D27" s="3" t="str">
        <f t="shared" si="6"/>
        <v>OK</v>
      </c>
      <c r="E27" s="3" t="str">
        <f t="shared" si="6"/>
        <v>OK</v>
      </c>
      <c r="F27" s="3" t="str">
        <f t="shared" si="6"/>
        <v>OK</v>
      </c>
      <c r="G27" s="3" t="str">
        <f t="shared" si="6"/>
        <v>OK</v>
      </c>
      <c r="H27" s="3" t="str">
        <f t="shared" si="6"/>
        <v>OK</v>
      </c>
      <c r="I27" s="3" t="str">
        <f t="shared" si="6"/>
        <v>OK</v>
      </c>
      <c r="J27" s="3" t="str">
        <f t="shared" si="6"/>
        <v>OK</v>
      </c>
      <c r="K27" s="3" t="str">
        <f t="shared" si="6"/>
        <v>OK</v>
      </c>
      <c r="L27" s="3" t="str">
        <f t="shared" si="6"/>
        <v>OK</v>
      </c>
      <c r="M27" s="3" t="str">
        <f t="shared" si="6"/>
        <v>OK</v>
      </c>
      <c r="N27" s="3" t="str">
        <f t="shared" si="6"/>
        <v>OK</v>
      </c>
      <c r="O27" s="3" t="str">
        <f t="shared" si="6"/>
        <v>OK</v>
      </c>
      <c r="P27" s="3" t="str">
        <f t="shared" si="6"/>
        <v>OK</v>
      </c>
      <c r="Q27" s="3" t="str">
        <f t="shared" si="6"/>
        <v>OK</v>
      </c>
      <c r="R27" s="61"/>
    </row>
  </sheetData>
  <mergeCells count="6">
    <mergeCell ref="C20:Q20"/>
    <mergeCell ref="A1:Q1"/>
    <mergeCell ref="B2:B3"/>
    <mergeCell ref="C2:Q2"/>
    <mergeCell ref="C8:Q8"/>
    <mergeCell ref="C14:Q14"/>
  </mergeCells>
  <conditionalFormatting sqref="B27:Q27">
    <cfRule type="containsText" dxfId="1" priority="1" operator="containsText" text="no">
      <formula>NOT(ISERROR(SEARCH("no",B27)))</formula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7"/>
  <sheetViews>
    <sheetView tabSelected="1" zoomScale="80" zoomScaleNormal="80" workbookViewId="0">
      <selection activeCell="D16" sqref="D16"/>
    </sheetView>
  </sheetViews>
  <sheetFormatPr defaultRowHeight="14.4" x14ac:dyDescent="0.3"/>
  <cols>
    <col min="1" max="1" width="29.33203125" customWidth="1"/>
    <col min="2" max="2" width="11.5546875" style="1" customWidth="1"/>
  </cols>
  <sheetData>
    <row r="1" spans="1:18" s="23" customFormat="1" ht="98.4" customHeight="1" x14ac:dyDescent="0.3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8" s="23" customFormat="1" ht="15.75" customHeight="1" x14ac:dyDescent="0.3">
      <c r="B2" s="81" t="s">
        <v>0</v>
      </c>
      <c r="C2" s="83" t="s">
        <v>1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s="23" customFormat="1" ht="15.75" customHeight="1" x14ac:dyDescent="0.3">
      <c r="A3" s="24" t="s">
        <v>27</v>
      </c>
      <c r="B3" s="82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24">
        <v>13</v>
      </c>
      <c r="P3" s="24">
        <v>14</v>
      </c>
      <c r="Q3" s="24">
        <v>15</v>
      </c>
      <c r="R3" s="69" t="s">
        <v>30</v>
      </c>
    </row>
    <row r="4" spans="1:18" s="23" customFormat="1" ht="15.75" customHeight="1" x14ac:dyDescent="0.3">
      <c r="A4" s="21" t="s">
        <v>23</v>
      </c>
      <c r="B4" s="25">
        <f t="shared" ref="B4:B6" si="0">SUM(C4:Q4)</f>
        <v>1319</v>
      </c>
      <c r="C4" s="21">
        <v>100</v>
      </c>
      <c r="D4" s="21">
        <v>111</v>
      </c>
      <c r="E4" s="21">
        <v>97</v>
      </c>
      <c r="F4" s="21">
        <v>57</v>
      </c>
      <c r="G4" s="21">
        <v>86</v>
      </c>
      <c r="H4" s="21">
        <v>56</v>
      </c>
      <c r="I4" s="21">
        <v>81</v>
      </c>
      <c r="J4" s="21">
        <v>112</v>
      </c>
      <c r="K4" s="21">
        <v>94</v>
      </c>
      <c r="L4" s="21">
        <v>99</v>
      </c>
      <c r="M4" s="21">
        <v>85</v>
      </c>
      <c r="N4" s="21">
        <v>78</v>
      </c>
      <c r="O4" s="21">
        <v>68</v>
      </c>
      <c r="P4" s="21">
        <v>96</v>
      </c>
      <c r="Q4" s="21">
        <v>99</v>
      </c>
      <c r="R4" s="59">
        <f>B4/B18</f>
        <v>0.74561899378179763</v>
      </c>
    </row>
    <row r="5" spans="1:18" s="23" customFormat="1" ht="15.75" customHeight="1" x14ac:dyDescent="0.3">
      <c r="A5" s="21" t="s">
        <v>24</v>
      </c>
      <c r="B5" s="25">
        <f t="shared" si="0"/>
        <v>405</v>
      </c>
      <c r="C5" s="21">
        <v>34</v>
      </c>
      <c r="D5" s="21">
        <v>27</v>
      </c>
      <c r="E5" s="21">
        <v>26</v>
      </c>
      <c r="F5" s="21">
        <v>23</v>
      </c>
      <c r="G5" s="21">
        <v>35</v>
      </c>
      <c r="H5" s="21">
        <v>14</v>
      </c>
      <c r="I5" s="21">
        <v>28</v>
      </c>
      <c r="J5" s="21">
        <v>36</v>
      </c>
      <c r="K5" s="21">
        <v>20</v>
      </c>
      <c r="L5" s="21">
        <v>33</v>
      </c>
      <c r="M5" s="21">
        <v>20</v>
      </c>
      <c r="N5" s="21">
        <v>28</v>
      </c>
      <c r="O5" s="21">
        <v>24</v>
      </c>
      <c r="P5" s="21">
        <v>32</v>
      </c>
      <c r="Q5" s="21">
        <v>25</v>
      </c>
      <c r="R5" s="59">
        <f>B5/B18</f>
        <v>0.22894290559638214</v>
      </c>
    </row>
    <row r="6" spans="1:18" s="23" customFormat="1" ht="15.75" customHeight="1" x14ac:dyDescent="0.3">
      <c r="A6" s="22" t="s">
        <v>3</v>
      </c>
      <c r="B6" s="25">
        <f t="shared" si="0"/>
        <v>1724</v>
      </c>
      <c r="C6" s="33">
        <f t="shared" ref="C6:Q6" si="1">SUM(C4:C5)</f>
        <v>134</v>
      </c>
      <c r="D6" s="33">
        <f t="shared" si="1"/>
        <v>138</v>
      </c>
      <c r="E6" s="33">
        <f t="shared" si="1"/>
        <v>123</v>
      </c>
      <c r="F6" s="33">
        <f t="shared" si="1"/>
        <v>80</v>
      </c>
      <c r="G6" s="33">
        <f t="shared" si="1"/>
        <v>121</v>
      </c>
      <c r="H6" s="33">
        <f t="shared" si="1"/>
        <v>70</v>
      </c>
      <c r="I6" s="33">
        <f t="shared" si="1"/>
        <v>109</v>
      </c>
      <c r="J6" s="33">
        <f t="shared" si="1"/>
        <v>148</v>
      </c>
      <c r="K6" s="33">
        <f t="shared" si="1"/>
        <v>114</v>
      </c>
      <c r="L6" s="33">
        <f t="shared" si="1"/>
        <v>132</v>
      </c>
      <c r="M6" s="33">
        <f t="shared" si="1"/>
        <v>105</v>
      </c>
      <c r="N6" s="33">
        <f t="shared" si="1"/>
        <v>106</v>
      </c>
      <c r="O6" s="33">
        <f t="shared" si="1"/>
        <v>92</v>
      </c>
      <c r="P6" s="33">
        <f t="shared" si="1"/>
        <v>128</v>
      </c>
      <c r="Q6" s="33">
        <f t="shared" si="1"/>
        <v>124</v>
      </c>
      <c r="R6" s="56"/>
    </row>
    <row r="7" spans="1:18" s="23" customFormat="1" ht="15.75" customHeight="1" x14ac:dyDescent="0.3">
      <c r="A7" s="26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6"/>
    </row>
    <row r="8" spans="1:18" s="23" customFormat="1" ht="15.75" customHeight="1" x14ac:dyDescent="0.3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56"/>
    </row>
    <row r="9" spans="1:18" s="23" customFormat="1" ht="15.75" customHeight="1" x14ac:dyDescent="0.3">
      <c r="A9" s="28" t="s">
        <v>4</v>
      </c>
      <c r="B9" s="28" t="s">
        <v>5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56"/>
    </row>
    <row r="10" spans="1:18" s="23" customFormat="1" ht="15.75" customHeight="1" x14ac:dyDescent="0.3">
      <c r="A10" s="21" t="s">
        <v>6</v>
      </c>
      <c r="B10" s="21">
        <f>SUM(C10:Q10)</f>
        <v>18</v>
      </c>
      <c r="C10" s="21">
        <v>2</v>
      </c>
      <c r="D10" s="21">
        <v>2</v>
      </c>
      <c r="E10" s="21">
        <v>4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1</v>
      </c>
      <c r="L10" s="21">
        <v>0</v>
      </c>
      <c r="M10" s="21">
        <v>4</v>
      </c>
      <c r="N10" s="21">
        <v>1</v>
      </c>
      <c r="O10" s="21">
        <v>1</v>
      </c>
      <c r="P10" s="21">
        <v>2</v>
      </c>
      <c r="Q10" s="21">
        <v>1</v>
      </c>
      <c r="R10" s="59">
        <f>B10/B18</f>
        <v>1.0175240248728096E-2</v>
      </c>
    </row>
    <row r="11" spans="1:18" s="23" customFormat="1" ht="15.75" customHeight="1" x14ac:dyDescent="0.3">
      <c r="A11" s="21" t="s">
        <v>7</v>
      </c>
      <c r="B11" s="21">
        <f>SUM(C11:Q11)</f>
        <v>27</v>
      </c>
      <c r="C11" s="21">
        <v>0</v>
      </c>
      <c r="D11" s="21">
        <v>3</v>
      </c>
      <c r="E11" s="21">
        <v>1</v>
      </c>
      <c r="F11" s="21">
        <v>2</v>
      </c>
      <c r="G11" s="21">
        <v>2</v>
      </c>
      <c r="H11" s="21">
        <v>2</v>
      </c>
      <c r="I11" s="21">
        <v>2</v>
      </c>
      <c r="J11" s="21">
        <v>5</v>
      </c>
      <c r="K11" s="21">
        <v>1</v>
      </c>
      <c r="L11" s="21">
        <v>2</v>
      </c>
      <c r="M11" s="21">
        <v>4</v>
      </c>
      <c r="N11" s="21">
        <v>0</v>
      </c>
      <c r="O11" s="21">
        <v>0</v>
      </c>
      <c r="P11" s="21">
        <v>2</v>
      </c>
      <c r="Q11" s="21">
        <v>1</v>
      </c>
      <c r="R11" s="59">
        <f>B11/B18</f>
        <v>1.5262860373092142E-2</v>
      </c>
    </row>
    <row r="12" spans="1:18" s="23" customFormat="1" ht="15.75" customHeight="1" x14ac:dyDescent="0.3">
      <c r="A12" s="22" t="s">
        <v>8</v>
      </c>
      <c r="B12" s="22">
        <f>SUM(B10:B11)</f>
        <v>45</v>
      </c>
      <c r="C12" s="33">
        <f t="shared" ref="C12:Q12" si="2">SUM(C10:C11)</f>
        <v>2</v>
      </c>
      <c r="D12" s="33">
        <f t="shared" si="2"/>
        <v>5</v>
      </c>
      <c r="E12" s="33">
        <f t="shared" si="2"/>
        <v>5</v>
      </c>
      <c r="F12" s="33">
        <f t="shared" si="2"/>
        <v>2</v>
      </c>
      <c r="G12" s="33">
        <f t="shared" si="2"/>
        <v>2</v>
      </c>
      <c r="H12" s="33">
        <f t="shared" si="2"/>
        <v>2</v>
      </c>
      <c r="I12" s="33">
        <f t="shared" si="2"/>
        <v>2</v>
      </c>
      <c r="J12" s="33">
        <f t="shared" si="2"/>
        <v>5</v>
      </c>
      <c r="K12" s="33">
        <f t="shared" si="2"/>
        <v>2</v>
      </c>
      <c r="L12" s="33">
        <f t="shared" si="2"/>
        <v>2</v>
      </c>
      <c r="M12" s="33">
        <f t="shared" si="2"/>
        <v>8</v>
      </c>
      <c r="N12" s="33">
        <f t="shared" si="2"/>
        <v>1</v>
      </c>
      <c r="O12" s="33">
        <f t="shared" si="2"/>
        <v>1</v>
      </c>
      <c r="P12" s="33">
        <f t="shared" si="2"/>
        <v>4</v>
      </c>
      <c r="Q12" s="33">
        <f t="shared" si="2"/>
        <v>2</v>
      </c>
    </row>
    <row r="13" spans="1:18" s="23" customFormat="1" ht="15.75" customHeight="1" x14ac:dyDescent="0.3"/>
    <row r="14" spans="1:18" s="23" customFormat="1" ht="15.75" customHeight="1" x14ac:dyDescent="0.3">
      <c r="C14" s="86" t="s">
        <v>1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18" s="23" customFormat="1" ht="15.75" customHeight="1" x14ac:dyDescent="0.3">
      <c r="A15" s="29" t="s">
        <v>25</v>
      </c>
      <c r="B15" s="29" t="s">
        <v>5</v>
      </c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29">
        <v>14</v>
      </c>
      <c r="Q15" s="29">
        <v>15</v>
      </c>
    </row>
    <row r="16" spans="1:18" s="23" customFormat="1" ht="15.75" customHeight="1" x14ac:dyDescent="0.3">
      <c r="A16" s="22" t="s">
        <v>26</v>
      </c>
      <c r="B16" s="21">
        <f>SUM(C16:Q16)</f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1:17" s="23" customFormat="1" ht="15.75" customHeight="1" x14ac:dyDescent="0.3"/>
    <row r="18" spans="1:17" s="23" customFormat="1" ht="15.75" customHeight="1" x14ac:dyDescent="0.3">
      <c r="A18" s="32" t="s">
        <v>9</v>
      </c>
      <c r="B18" s="32">
        <f>B16+B12+B6</f>
        <v>1769</v>
      </c>
      <c r="C18" s="34">
        <f>C12+C6+C16</f>
        <v>136</v>
      </c>
      <c r="D18" s="34">
        <f t="shared" ref="D18:Q18" si="3">D12+D6+D16</f>
        <v>143</v>
      </c>
      <c r="E18" s="34">
        <f t="shared" si="3"/>
        <v>128</v>
      </c>
      <c r="F18" s="34">
        <f t="shared" si="3"/>
        <v>82</v>
      </c>
      <c r="G18" s="34">
        <f t="shared" si="3"/>
        <v>123</v>
      </c>
      <c r="H18" s="34">
        <f t="shared" si="3"/>
        <v>72</v>
      </c>
      <c r="I18" s="34">
        <f t="shared" si="3"/>
        <v>111</v>
      </c>
      <c r="J18" s="34">
        <f t="shared" si="3"/>
        <v>153</v>
      </c>
      <c r="K18" s="34">
        <f t="shared" si="3"/>
        <v>116</v>
      </c>
      <c r="L18" s="34">
        <f t="shared" si="3"/>
        <v>134</v>
      </c>
      <c r="M18" s="34">
        <f t="shared" si="3"/>
        <v>113</v>
      </c>
      <c r="N18" s="34">
        <f t="shared" si="3"/>
        <v>107</v>
      </c>
      <c r="O18" s="34">
        <f t="shared" si="3"/>
        <v>93</v>
      </c>
      <c r="P18" s="34">
        <f t="shared" si="3"/>
        <v>132</v>
      </c>
      <c r="Q18" s="34">
        <f t="shared" si="3"/>
        <v>126</v>
      </c>
    </row>
    <row r="19" spans="1:17" s="23" customFormat="1" ht="15.7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s="23" customFormat="1" ht="15.75" customHeight="1" x14ac:dyDescent="0.3">
      <c r="C20" s="85" t="s">
        <v>1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23" customFormat="1" ht="15.75" customHeight="1" x14ac:dyDescent="0.3">
      <c r="A21" s="30" t="s">
        <v>10</v>
      </c>
      <c r="B21" s="31" t="s">
        <v>2</v>
      </c>
      <c r="C21" s="31">
        <v>1</v>
      </c>
      <c r="D21" s="31">
        <v>2</v>
      </c>
      <c r="E21" s="31">
        <v>3</v>
      </c>
      <c r="F21" s="31">
        <v>4</v>
      </c>
      <c r="G21" s="31">
        <v>5</v>
      </c>
      <c r="H21" s="31">
        <v>6</v>
      </c>
      <c r="I21" s="31">
        <v>7</v>
      </c>
      <c r="J21" s="31">
        <v>8</v>
      </c>
      <c r="K21" s="31">
        <v>9</v>
      </c>
      <c r="L21" s="31">
        <v>10</v>
      </c>
      <c r="M21" s="31">
        <v>11</v>
      </c>
      <c r="N21" s="31">
        <v>12</v>
      </c>
      <c r="O21" s="31">
        <v>13</v>
      </c>
      <c r="P21" s="31">
        <v>14</v>
      </c>
      <c r="Q21" s="31">
        <v>15</v>
      </c>
    </row>
    <row r="22" spans="1:17" s="23" customFormat="1" ht="15.75" customHeight="1" x14ac:dyDescent="0.3">
      <c r="A22" s="21" t="s">
        <v>11</v>
      </c>
      <c r="B22" s="21">
        <f t="shared" ref="B22:B23" si="4">SUM(C22:Q22)</f>
        <v>921</v>
      </c>
      <c r="C22" s="21">
        <f>Affluenza!AJ4</f>
        <v>67</v>
      </c>
      <c r="D22" s="21">
        <f>Affluenza!AJ5</f>
        <v>77</v>
      </c>
      <c r="E22" s="21">
        <f>Affluenza!AJ6</f>
        <v>65</v>
      </c>
      <c r="F22" s="21">
        <f>Affluenza!AJ7</f>
        <v>38</v>
      </c>
      <c r="G22" s="21">
        <f>Affluenza!AJ8</f>
        <v>73</v>
      </c>
      <c r="H22" s="21">
        <f>Affluenza!AJ9</f>
        <v>36</v>
      </c>
      <c r="I22" s="21">
        <f>Affluenza!AJ10</f>
        <v>53</v>
      </c>
      <c r="J22" s="21">
        <f>Affluenza!AJ11</f>
        <v>83</v>
      </c>
      <c r="K22" s="21">
        <f>Affluenza!AJ12</f>
        <v>65</v>
      </c>
      <c r="L22" s="21">
        <f>Affluenza!AJ13</f>
        <v>72</v>
      </c>
      <c r="M22" s="21">
        <f>Affluenza!AJ14</f>
        <v>60</v>
      </c>
      <c r="N22" s="21">
        <f>Affluenza!AJ15</f>
        <v>55</v>
      </c>
      <c r="O22" s="21">
        <f>Affluenza!AJ16</f>
        <v>52</v>
      </c>
      <c r="P22" s="21">
        <f>Affluenza!AJ17</f>
        <v>60</v>
      </c>
      <c r="Q22" s="21">
        <f>Affluenza!AJ18</f>
        <v>65</v>
      </c>
    </row>
    <row r="23" spans="1:17" s="23" customFormat="1" ht="15.75" customHeight="1" x14ac:dyDescent="0.3">
      <c r="A23" s="21" t="s">
        <v>12</v>
      </c>
      <c r="B23" s="21">
        <f t="shared" si="4"/>
        <v>848</v>
      </c>
      <c r="C23" s="21">
        <f>Affluenza!AK4</f>
        <v>69</v>
      </c>
      <c r="D23" s="21">
        <f>Affluenza!AK5</f>
        <v>66</v>
      </c>
      <c r="E23" s="21">
        <f>Affluenza!AK6</f>
        <v>63</v>
      </c>
      <c r="F23" s="21">
        <f>Affluenza!AK7</f>
        <v>44</v>
      </c>
      <c r="G23" s="21">
        <f>Affluenza!AK8</f>
        <v>50</v>
      </c>
      <c r="H23" s="21">
        <f>Affluenza!AK9</f>
        <v>36</v>
      </c>
      <c r="I23" s="21">
        <f>Affluenza!AK10</f>
        <v>58</v>
      </c>
      <c r="J23" s="21">
        <f>Affluenza!AK11</f>
        <v>70</v>
      </c>
      <c r="K23" s="21">
        <f>Affluenza!AK12</f>
        <v>51</v>
      </c>
      <c r="L23" s="21">
        <f>Affluenza!AK13</f>
        <v>62</v>
      </c>
      <c r="M23" s="21">
        <f>Affluenza!AK14</f>
        <v>53</v>
      </c>
      <c r="N23" s="21">
        <f>Affluenza!AK15</f>
        <v>52</v>
      </c>
      <c r="O23" s="21">
        <f>Affluenza!AK16</f>
        <v>41</v>
      </c>
      <c r="P23" s="21">
        <f>Affluenza!AK17</f>
        <v>72</v>
      </c>
      <c r="Q23" s="21">
        <f>Affluenza!AK18</f>
        <v>61</v>
      </c>
    </row>
    <row r="24" spans="1:17" s="23" customFormat="1" ht="15.75" customHeight="1" x14ac:dyDescent="0.3">
      <c r="A24" s="21" t="s">
        <v>5</v>
      </c>
      <c r="B24" s="21">
        <f>SUM(C24:Q24)</f>
        <v>1769</v>
      </c>
      <c r="C24" s="21">
        <f>SUM(C22:C23)</f>
        <v>136</v>
      </c>
      <c r="D24" s="21">
        <f t="shared" ref="D24:Q24" si="5">SUM(D22:D23)</f>
        <v>143</v>
      </c>
      <c r="E24" s="21">
        <f t="shared" si="5"/>
        <v>128</v>
      </c>
      <c r="F24" s="21">
        <f t="shared" si="5"/>
        <v>82</v>
      </c>
      <c r="G24" s="21">
        <f t="shared" si="5"/>
        <v>123</v>
      </c>
      <c r="H24" s="21">
        <f t="shared" si="5"/>
        <v>72</v>
      </c>
      <c r="I24" s="21">
        <f t="shared" si="5"/>
        <v>111</v>
      </c>
      <c r="J24" s="21">
        <f t="shared" si="5"/>
        <v>153</v>
      </c>
      <c r="K24" s="21">
        <f t="shared" si="5"/>
        <v>116</v>
      </c>
      <c r="L24" s="21">
        <f t="shared" si="5"/>
        <v>134</v>
      </c>
      <c r="M24" s="21">
        <f t="shared" si="5"/>
        <v>113</v>
      </c>
      <c r="N24" s="21">
        <f t="shared" si="5"/>
        <v>107</v>
      </c>
      <c r="O24" s="21">
        <f t="shared" si="5"/>
        <v>93</v>
      </c>
      <c r="P24" s="21">
        <f t="shared" si="5"/>
        <v>132</v>
      </c>
      <c r="Q24" s="21">
        <f t="shared" si="5"/>
        <v>126</v>
      </c>
    </row>
    <row r="25" spans="1:17" ht="15.75" customHeight="1" x14ac:dyDescent="0.3">
      <c r="A25" s="37"/>
    </row>
    <row r="26" spans="1:17" ht="15.75" customHeight="1" x14ac:dyDescent="0.3"/>
    <row r="27" spans="1:17" s="2" customFormat="1" ht="15.75" customHeight="1" x14ac:dyDescent="0.3">
      <c r="A27" s="2" t="s">
        <v>13</v>
      </c>
      <c r="B27" s="3" t="str">
        <f t="shared" ref="B27:Q27" si="6">IF(B18=B24,"OK","NO")</f>
        <v>OK</v>
      </c>
      <c r="C27" s="3" t="str">
        <f t="shared" si="6"/>
        <v>OK</v>
      </c>
      <c r="D27" s="3" t="str">
        <f t="shared" si="6"/>
        <v>OK</v>
      </c>
      <c r="E27" s="3" t="str">
        <f t="shared" si="6"/>
        <v>OK</v>
      </c>
      <c r="F27" s="3" t="str">
        <f t="shared" si="6"/>
        <v>OK</v>
      </c>
      <c r="G27" s="3" t="str">
        <f t="shared" si="6"/>
        <v>OK</v>
      </c>
      <c r="H27" s="3" t="str">
        <f t="shared" si="6"/>
        <v>OK</v>
      </c>
      <c r="I27" s="3" t="str">
        <f t="shared" si="6"/>
        <v>OK</v>
      </c>
      <c r="J27" s="3" t="str">
        <f t="shared" si="6"/>
        <v>OK</v>
      </c>
      <c r="K27" s="3" t="str">
        <f t="shared" si="6"/>
        <v>OK</v>
      </c>
      <c r="L27" s="3" t="str">
        <f t="shared" si="6"/>
        <v>OK</v>
      </c>
      <c r="M27" s="3" t="str">
        <f t="shared" si="6"/>
        <v>OK</v>
      </c>
      <c r="N27" s="3" t="str">
        <f t="shared" si="6"/>
        <v>OK</v>
      </c>
      <c r="O27" s="3" t="str">
        <f t="shared" si="6"/>
        <v>OK</v>
      </c>
      <c r="P27" s="3" t="str">
        <f t="shared" si="6"/>
        <v>OK</v>
      </c>
      <c r="Q27" s="3" t="str">
        <f t="shared" si="6"/>
        <v>OK</v>
      </c>
    </row>
  </sheetData>
  <mergeCells count="6">
    <mergeCell ref="C20:Q20"/>
    <mergeCell ref="A1:Q1"/>
    <mergeCell ref="B2:B3"/>
    <mergeCell ref="C2:Q2"/>
    <mergeCell ref="C8:Q8"/>
    <mergeCell ref="C14:Q14"/>
  </mergeCells>
  <conditionalFormatting sqref="B27:Q27">
    <cfRule type="containsText" dxfId="0" priority="1" operator="containsText" text="no">
      <formula>NOT(ISERROR(SEARCH("no",B27)))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Affluenza</vt:lpstr>
      <vt:lpstr>QUESITO 1</vt:lpstr>
      <vt:lpstr>QUESITO 2</vt:lpstr>
      <vt:lpstr>QUESITO 3</vt:lpstr>
      <vt:lpstr>QUESITO 4</vt:lpstr>
      <vt:lpstr>QUESITO 5</vt:lpstr>
      <vt:lpstr>Affluenza!Area_stampa</vt:lpstr>
      <vt:lpstr>'QUESITO 1'!Area_stampa</vt:lpstr>
      <vt:lpstr>'QUESITO 2'!Area_stampa</vt:lpstr>
      <vt:lpstr>'QUESITO 3'!Area_stampa</vt:lpstr>
      <vt:lpstr>'QUESITO 4'!Area_stampa</vt:lpstr>
      <vt:lpstr>'QUESITO 5'!Area_stampa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Frascarelli</dc:creator>
  <cp:lastModifiedBy>sbarbaranelli</cp:lastModifiedBy>
  <cp:lastPrinted>2022-06-12T23:53:28Z</cp:lastPrinted>
  <dcterms:created xsi:type="dcterms:W3CDTF">2018-06-06T11:24:21Z</dcterms:created>
  <dcterms:modified xsi:type="dcterms:W3CDTF">2022-06-13T00:09:09Z</dcterms:modified>
</cp:coreProperties>
</file>